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Operations\Communications\Publications\FY17\Community Paramedicine\"/>
    </mc:Choice>
  </mc:AlternateContent>
  <bookViews>
    <workbookView xWindow="0" yWindow="0" windowWidth="21570" windowHeight="10905" tabRatio="777"/>
  </bookViews>
  <sheets>
    <sheet name="Annotated TOC" sheetId="24" r:id="rId1"/>
    <sheet name="1. Estimates - Net" sheetId="25" r:id="rId2"/>
    <sheet name="2. Estimates - Pops. 1+2" sheetId="10" r:id="rId3"/>
    <sheet name="3. Service Use - Pop. 1" sheetId="32" r:id="rId4"/>
    <sheet name="4. Service Use - Pop. 2" sheetId="36" r:id="rId5"/>
    <sheet name="5. Operating Costs" sheetId="35" r:id="rId6"/>
    <sheet name="6. Estimates - Sensitivity" sheetId="3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37" l="1"/>
  <c r="E52" i="37"/>
  <c r="F52" i="37" s="1"/>
  <c r="G51" i="37"/>
  <c r="E51" i="37"/>
  <c r="F51" i="37" s="1"/>
  <c r="G50" i="37"/>
  <c r="E50" i="37"/>
  <c r="F50" i="37" s="1"/>
  <c r="G46" i="37"/>
  <c r="E46" i="37"/>
  <c r="F46" i="37" s="1"/>
  <c r="G45" i="37"/>
  <c r="E45" i="37"/>
  <c r="F45" i="37" s="1"/>
  <c r="G44" i="37"/>
  <c r="E44" i="37"/>
  <c r="F44" i="37" s="1"/>
  <c r="G37" i="37"/>
  <c r="E37" i="37"/>
  <c r="F37" i="37" s="1"/>
  <c r="G36" i="37"/>
  <c r="E36" i="37"/>
  <c r="F36" i="37" s="1"/>
  <c r="G35" i="37"/>
  <c r="E35" i="37"/>
  <c r="F35" i="37" s="1"/>
  <c r="G31" i="37"/>
  <c r="E31" i="37"/>
  <c r="F31" i="37" s="1"/>
  <c r="G30" i="37"/>
  <c r="E30" i="37"/>
  <c r="F30" i="37" s="1"/>
  <c r="G29" i="37"/>
  <c r="E29" i="37"/>
  <c r="F29" i="37" s="1"/>
  <c r="G24" i="37"/>
  <c r="E24" i="37"/>
  <c r="F24" i="37" s="1"/>
  <c r="G23" i="37"/>
  <c r="E23" i="37"/>
  <c r="F23" i="37" s="1"/>
  <c r="G22" i="37"/>
  <c r="E22" i="37"/>
  <c r="F22" i="37" s="1"/>
  <c r="G18" i="37"/>
  <c r="E18" i="37"/>
  <c r="F18" i="37" s="1"/>
  <c r="G17" i="37"/>
  <c r="E17" i="37"/>
  <c r="F17" i="37" s="1"/>
  <c r="G16" i="37"/>
  <c r="E16" i="37"/>
  <c r="F16" i="37" s="1"/>
  <c r="H17" i="37" l="1"/>
  <c r="H22" i="37"/>
  <c r="H24" i="37"/>
  <c r="H30" i="37"/>
  <c r="H35" i="37"/>
  <c r="H37" i="37"/>
  <c r="H45" i="37"/>
  <c r="H50" i="37"/>
  <c r="H52" i="37"/>
  <c r="H16" i="37"/>
  <c r="H18" i="37"/>
  <c r="H23" i="37"/>
  <c r="H29" i="37"/>
  <c r="H31" i="37"/>
  <c r="H36" i="37"/>
  <c r="H44" i="37"/>
  <c r="H46" i="37"/>
  <c r="H51" i="37"/>
  <c r="H15" i="35"/>
  <c r="I15" i="35" s="1"/>
  <c r="H16" i="35"/>
  <c r="I16" i="35" s="1"/>
  <c r="H14" i="35"/>
  <c r="I14" i="35" s="1"/>
  <c r="H20" i="35"/>
  <c r="I20" i="35" s="1"/>
  <c r="H21" i="35"/>
  <c r="I21" i="35" s="1"/>
  <c r="H19" i="35"/>
  <c r="I19" i="35" s="1"/>
  <c r="H12" i="35"/>
  <c r="H11" i="35"/>
  <c r="G14" i="35"/>
  <c r="E14" i="35"/>
  <c r="C14" i="35"/>
  <c r="J51" i="37" l="1"/>
  <c r="I51" i="37"/>
  <c r="J31" i="37"/>
  <c r="I31" i="37"/>
  <c r="J16" i="37"/>
  <c r="I16" i="37"/>
  <c r="J37" i="37"/>
  <c r="I37" i="37"/>
  <c r="J22" i="37"/>
  <c r="I22" i="37"/>
  <c r="J46" i="37"/>
  <c r="I46" i="37"/>
  <c r="J29" i="37"/>
  <c r="I29" i="37"/>
  <c r="J52" i="37"/>
  <c r="I52" i="37"/>
  <c r="J35" i="37"/>
  <c r="I35" i="37"/>
  <c r="J17" i="37"/>
  <c r="I17" i="37"/>
  <c r="J44" i="37"/>
  <c r="I44" i="37"/>
  <c r="J23" i="37"/>
  <c r="I23" i="37"/>
  <c r="J50" i="37"/>
  <c r="I50" i="37"/>
  <c r="J30" i="37"/>
  <c r="I30" i="37"/>
  <c r="J36" i="37"/>
  <c r="I36" i="37"/>
  <c r="J18" i="37"/>
  <c r="I18" i="37"/>
  <c r="J45" i="37"/>
  <c r="I45" i="37"/>
  <c r="J24" i="37"/>
  <c r="I24" i="37"/>
  <c r="I17" i="35"/>
  <c r="C16" i="25" l="1"/>
  <c r="C14" i="25"/>
  <c r="D16" i="25"/>
  <c r="D15" i="25"/>
  <c r="C15" i="25" l="1"/>
  <c r="D14" i="25"/>
  <c r="B15" i="25"/>
  <c r="B16" i="25"/>
  <c r="E16" i="25" s="1"/>
  <c r="B14" i="25"/>
  <c r="E15" i="25" l="1"/>
  <c r="E14" i="25"/>
  <c r="I12" i="35" l="1"/>
  <c r="I11" i="35"/>
  <c r="I22" i="35" s="1"/>
  <c r="F10" i="25" l="1"/>
  <c r="F12" i="25"/>
  <c r="F11" i="25"/>
  <c r="G51" i="10" l="1"/>
  <c r="G52" i="10"/>
  <c r="G50" i="10"/>
  <c r="G45" i="10"/>
  <c r="G46" i="10"/>
  <c r="G44" i="10"/>
  <c r="G36" i="10"/>
  <c r="G37" i="10"/>
  <c r="G35" i="10"/>
  <c r="G30" i="10"/>
  <c r="G31" i="10"/>
  <c r="G29" i="10"/>
  <c r="G24" i="10"/>
  <c r="G23" i="10"/>
  <c r="G22" i="10"/>
  <c r="G16" i="10"/>
  <c r="G17" i="10"/>
  <c r="G18" i="10"/>
  <c r="E52" i="10" l="1"/>
  <c r="F52" i="10" s="1"/>
  <c r="E51" i="10"/>
  <c r="F51" i="10" s="1"/>
  <c r="E50" i="10"/>
  <c r="F50" i="10" s="1"/>
  <c r="E46" i="10"/>
  <c r="F46" i="10" s="1"/>
  <c r="E45" i="10"/>
  <c r="F45" i="10" s="1"/>
  <c r="E44" i="10"/>
  <c r="F44" i="10" s="1"/>
  <c r="E37" i="10"/>
  <c r="F37" i="10" s="1"/>
  <c r="E36" i="10"/>
  <c r="F36" i="10" s="1"/>
  <c r="E35" i="10"/>
  <c r="F35" i="10" s="1"/>
  <c r="E31" i="10"/>
  <c r="F31" i="10" s="1"/>
  <c r="E30" i="10"/>
  <c r="F30" i="10" s="1"/>
  <c r="E29" i="10"/>
  <c r="F29" i="10" s="1"/>
  <c r="E23" i="10" l="1"/>
  <c r="F23" i="10" s="1"/>
  <c r="E24" i="10"/>
  <c r="F24" i="10" s="1"/>
  <c r="E22" i="10"/>
  <c r="F22" i="10" s="1"/>
  <c r="E16" i="10"/>
  <c r="F16" i="10" s="1"/>
  <c r="E17" i="10"/>
  <c r="F17" i="10" s="1"/>
  <c r="E18" i="10"/>
  <c r="F18" i="10" s="1"/>
  <c r="H18" i="10" l="1"/>
  <c r="H46" i="10"/>
  <c r="H31" i="10"/>
  <c r="H45" i="10"/>
  <c r="H30" i="10"/>
  <c r="H52" i="10"/>
  <c r="H24" i="10"/>
  <c r="H51" i="10"/>
  <c r="H23" i="10"/>
  <c r="H50" i="10"/>
  <c r="H22" i="10"/>
  <c r="H44" i="10"/>
  <c r="H29" i="10"/>
  <c r="H37" i="10"/>
  <c r="H36" i="10"/>
  <c r="H35" i="10"/>
  <c r="H17" i="10"/>
  <c r="H16" i="10"/>
  <c r="I16" i="10" l="1"/>
  <c r="J16" i="10"/>
  <c r="J51" i="10"/>
  <c r="I51" i="10"/>
  <c r="J50" i="10"/>
  <c r="I50" i="10"/>
  <c r="J52" i="10"/>
  <c r="I52" i="10"/>
  <c r="I44" i="10"/>
  <c r="J44" i="10"/>
  <c r="J45" i="10"/>
  <c r="I45" i="10"/>
  <c r="I46" i="10"/>
  <c r="J46" i="10"/>
  <c r="J36" i="10"/>
  <c r="I36" i="10"/>
  <c r="J37" i="10"/>
  <c r="I37" i="10"/>
  <c r="J35" i="10"/>
  <c r="I35" i="10"/>
  <c r="J31" i="10"/>
  <c r="I31" i="10"/>
  <c r="J29" i="10"/>
  <c r="I29" i="10"/>
  <c r="J30" i="10"/>
  <c r="I30" i="10"/>
  <c r="D12" i="25"/>
  <c r="J22" i="10"/>
  <c r="I22" i="10"/>
  <c r="J24" i="10"/>
  <c r="I24" i="10"/>
  <c r="J23" i="10"/>
  <c r="I23" i="10"/>
  <c r="I17" i="10"/>
  <c r="J17" i="10"/>
  <c r="I18" i="10"/>
  <c r="J18" i="10"/>
  <c r="D11" i="25"/>
  <c r="D10" i="25"/>
  <c r="C12" i="25"/>
  <c r="C11" i="25"/>
  <c r="C10" i="25"/>
  <c r="B12" i="25"/>
  <c r="B11" i="25"/>
  <c r="B10" i="25"/>
  <c r="E10" i="25" l="1"/>
  <c r="G10" i="25" s="1"/>
  <c r="E11" i="25"/>
  <c r="G11" i="25" s="1"/>
  <c r="E12" i="25"/>
  <c r="G12" i="25" s="1"/>
  <c r="H12" i="25" l="1"/>
  <c r="I12" i="25"/>
  <c r="H11" i="25"/>
  <c r="I11" i="25"/>
  <c r="H10" i="25"/>
  <c r="I10" i="25"/>
</calcChain>
</file>

<file path=xl/sharedStrings.xml><?xml version="1.0" encoding="utf-8"?>
<sst xmlns="http://schemas.openxmlformats.org/spreadsheetml/2006/main" count="690" uniqueCount="166">
  <si>
    <t>7 days</t>
  </si>
  <si>
    <t>Cost period</t>
  </si>
  <si>
    <t>15 days</t>
  </si>
  <si>
    <t>30 days</t>
  </si>
  <si>
    <t>Estimated Savings from Extension or Expansion</t>
  </si>
  <si>
    <t>Event-Specific Probabilities</t>
  </si>
  <si>
    <t>ED visit in 7-day follow-up</t>
  </si>
  <si>
    <t>ED visit in 15-day follow-up</t>
  </si>
  <si>
    <t>ED visit in 30-day follow-up</t>
  </si>
  <si>
    <t>Average Expenditures per Episode</t>
  </si>
  <si>
    <t>ED costs in 7-day follow-up</t>
  </si>
  <si>
    <t>ED costs in 15-day follow-up</t>
  </si>
  <si>
    <t>ED costs in 30-day follow-up</t>
  </si>
  <si>
    <t>Ambulance costs in 7-day follow-up</t>
  </si>
  <si>
    <t>Ambulance costs in 15-day follow-up</t>
  </si>
  <si>
    <t>Ambulance costs in 30-day follow-up</t>
  </si>
  <si>
    <t>Training costs</t>
  </si>
  <si>
    <t>Physician supervision</t>
  </si>
  <si>
    <t>Nurse practitioner supervision</t>
  </si>
  <si>
    <t>Administration, ongoing</t>
  </si>
  <si>
    <t>Administration, startup only</t>
  </si>
  <si>
    <t>wage/ hour</t>
  </si>
  <si>
    <t>Among members diverted from ED</t>
  </si>
  <si>
    <r>
      <t xml:space="preserve">Among members </t>
    </r>
    <r>
      <rPr>
        <b/>
        <sz val="10"/>
        <color theme="1"/>
        <rFont val="Calibri"/>
        <family val="2"/>
        <scheme val="minor"/>
      </rPr>
      <t>not</t>
    </r>
    <r>
      <rPr>
        <sz val="10"/>
        <color theme="1"/>
        <rFont val="Calibri"/>
        <family val="2"/>
        <scheme val="minor"/>
      </rPr>
      <t xml:space="preserve"> diverted from ED</t>
    </r>
  </si>
  <si>
    <t>User-Defined (Replacement) Value</t>
  </si>
  <si>
    <t>Ambulance use in 7-day follow-up</t>
  </si>
  <si>
    <t>Ambulance use in 15-day follow-up</t>
  </si>
  <si>
    <t>Ambulance use in 30-day follow-up</t>
  </si>
  <si>
    <t>95% Confidence Interval</t>
  </si>
  <si>
    <t>Upper bound</t>
  </si>
  <si>
    <t>Lower bound</t>
  </si>
  <si>
    <t>Clinical leadership, startup only</t>
  </si>
  <si>
    <t>Operating and Startup Cost Assumptions, Pilot Year and Expansion Strategies</t>
  </si>
  <si>
    <t>Rate/ night</t>
  </si>
  <si>
    <t>Annual total 
(*12 months)</t>
  </si>
  <si>
    <t>Worksheet</t>
  </si>
  <si>
    <t>Data-derived ED diversion rate</t>
  </si>
  <si>
    <t>ED diversion rate used in model</t>
  </si>
  <si>
    <t>User-defined (replacement) ED diversion rate</t>
  </si>
  <si>
    <r>
      <t xml:space="preserve">Projected costs </t>
    </r>
    <r>
      <rPr>
        <u/>
        <sz val="10"/>
        <rFont val="Calibri"/>
        <family val="2"/>
        <scheme val="minor"/>
      </rPr>
      <t>without</t>
    </r>
    <r>
      <rPr>
        <sz val="10"/>
        <rFont val="Calibri"/>
        <family val="2"/>
        <scheme val="minor"/>
      </rPr>
      <t xml:space="preserve"> CP program
(from tab 3)</t>
    </r>
  </si>
  <si>
    <t>Tab 1. Estimates - Total</t>
  </si>
  <si>
    <r>
      <t xml:space="preserve">Projected costs </t>
    </r>
    <r>
      <rPr>
        <u/>
        <sz val="10"/>
        <rFont val="Calibri"/>
        <family val="2"/>
        <scheme val="minor"/>
      </rPr>
      <t>with</t>
    </r>
    <r>
      <rPr>
        <sz val="10"/>
        <rFont val="Calibri"/>
        <family val="2"/>
        <scheme val="minor"/>
      </rPr>
      <t xml:space="preserve"> CP program
(from tab 3)</t>
    </r>
  </si>
  <si>
    <r>
      <t xml:space="preserve">Projected costs </t>
    </r>
    <r>
      <rPr>
        <u/>
        <sz val="10"/>
        <rFont val="Calibri"/>
        <family val="2"/>
        <scheme val="minor"/>
      </rPr>
      <t>with</t>
    </r>
    <r>
      <rPr>
        <sz val="10"/>
        <rFont val="Calibri"/>
        <family val="2"/>
        <scheme val="minor"/>
      </rPr>
      <t xml:space="preserve"> CP program (from tab 4)</t>
    </r>
  </si>
  <si>
    <r>
      <t xml:space="preserve">Projected costs </t>
    </r>
    <r>
      <rPr>
        <u/>
        <sz val="10"/>
        <rFont val="Calibri"/>
        <family val="2"/>
        <scheme val="minor"/>
      </rPr>
      <t>without</t>
    </r>
    <r>
      <rPr>
        <sz val="10"/>
        <rFont val="Calibri"/>
        <family val="2"/>
        <scheme val="minor"/>
      </rPr>
      <t xml:space="preserve"> CP program 
(from tab 4)</t>
    </r>
  </si>
  <si>
    <t>User-defined estimated # of CP visits in 1 year</t>
  </si>
  <si>
    <t># in sample</t>
  </si>
  <si>
    <t>Std. deviation</t>
  </si>
  <si>
    <t>Contents and Instructions</t>
  </si>
  <si>
    <t>Tab 5. Operating Costs</t>
  </si>
  <si>
    <t>Notes and Instructions:</t>
  </si>
  <si>
    <t>Sensitivity Analysis: Average Expenditures per Episode, Truncated at 99th Percentile</t>
  </si>
  <si>
    <r>
      <rPr>
        <b/>
        <sz val="9.5"/>
        <color theme="1"/>
        <rFont val="Calibri"/>
        <family val="2"/>
        <scheme val="minor"/>
      </rPr>
      <t>Note:</t>
    </r>
    <r>
      <rPr>
        <sz val="9.5"/>
        <color theme="1"/>
        <rFont val="Calibri"/>
        <family val="2"/>
        <scheme val="minor"/>
      </rPr>
      <t xml:space="preserve"> The cost information on this tab populates the total operating and fixed cost figure on the expansion estimates tab (tab #1).</t>
    </r>
  </si>
  <si>
    <r>
      <t>3</t>
    </r>
    <r>
      <rPr>
        <sz val="9.5"/>
        <rFont val="Calibri"/>
        <family val="2"/>
        <scheme val="minor"/>
      </rPr>
      <t>. Users may wish to define new emergency department (ED) diversion rates</t>
    </r>
    <r>
      <rPr>
        <sz val="9.5"/>
        <color theme="1"/>
        <rFont val="Calibri"/>
        <family val="2"/>
        <scheme val="minor"/>
      </rPr>
      <t xml:space="preserve"> in response to changes in clinical practice or characteristics of the patient</t>
    </r>
  </si>
  <si>
    <r>
      <t xml:space="preserve">     population. </t>
    </r>
    <r>
      <rPr>
        <sz val="9.5"/>
        <color rgb="FFFF0000"/>
        <rFont val="Calibri"/>
        <family val="2"/>
        <scheme val="minor"/>
      </rPr>
      <t>Users may, but do not have to, enter values in column D</t>
    </r>
    <r>
      <rPr>
        <sz val="9.5"/>
        <color theme="1"/>
        <rFont val="Calibri"/>
        <family val="2"/>
        <scheme val="minor"/>
      </rPr>
      <t xml:space="preserve"> to define an expected ED diversion rate that will replace the data-derived rate in column C. </t>
    </r>
  </si>
  <si>
    <t>Expansion Estimate Workbook</t>
  </si>
  <si>
    <t>Clinical leadership, ongoing</t>
  </si>
  <si>
    <t>1. This worksheet is connected to tabs 3 and 4.</t>
  </si>
  <si>
    <t>Estimated Savings from Extension or Expansion: Sensitivity Analysis</t>
  </si>
  <si>
    <t>Difference in costs (G-F)</t>
  </si>
  <si>
    <t>Fixed and operating costs 
(from tab 5)</t>
  </si>
  <si>
    <t>Tab 6. Sensitivity Analysis</t>
  </si>
  <si>
    <t>Cumulative, program-wide</t>
  </si>
  <si>
    <t xml:space="preserve">Notes: </t>
  </si>
  <si>
    <t>1. The cells on this tab are locked and do not allow user input.  This tab is connected to tabs 2 and 5, both of which allow user input.</t>
  </si>
  <si>
    <t>Total difference in health service costs 
(B+C+D)</t>
  </si>
  <si>
    <t>Total operating costs</t>
  </si>
  <si>
    <t>Per-night operating costs</t>
  </si>
  <si>
    <t>Monthly operating costs</t>
  </si>
  <si>
    <t>Cost/ month</t>
  </si>
  <si>
    <t>Central Mass.
% FTE</t>
  </si>
  <si>
    <t>Western Mass. % FTE</t>
  </si>
  <si>
    <t>Total operating + fixed costs</t>
  </si>
  <si>
    <t>Total</t>
  </si>
  <si>
    <t>Total net difference in health services costs and program costs, 1 year of implementation</t>
  </si>
  <si>
    <t>Geographic area choices:</t>
  </si>
  <si>
    <t xml:space="preserve">Instructions: </t>
  </si>
  <si>
    <t>1. This worksheet contains data that generates cost figures in the expansion estimates worksheet (tab #2).</t>
  </si>
  <si>
    <t xml:space="preserve">    </t>
  </si>
  <si>
    <t>4. The formulas used to generate cost figures in the expansion estimates worksheet pull from columns I, N, and S.</t>
  </si>
  <si>
    <t>Methodological Notes:</t>
  </si>
  <si>
    <t>Total # Eligibles × P[ED Visit in 7 days] × (ED Costs in 7 days) +</t>
  </si>
  <si>
    <t>Total # Eligibles × P[Ambulance Use in 7 days] × (Ambulance Costs in 7 days) +</t>
  </si>
  <si>
    <t>Observation stay in 7-day follow-up</t>
  </si>
  <si>
    <t>Observation stay in 15-day follow-up</t>
  </si>
  <si>
    <t>Observation stay in 30-day follow-up</t>
  </si>
  <si>
    <t>Inpatient stay in 7-day follow-up</t>
  </si>
  <si>
    <t>Inpatient stay in 15-day follow-up</t>
  </si>
  <si>
    <t>Inpatient stay in 30-day follow-up</t>
  </si>
  <si>
    <r>
      <t>Among members</t>
    </r>
    <r>
      <rPr>
        <b/>
        <sz val="10"/>
        <color theme="1"/>
        <rFont val="Calibri"/>
        <family val="2"/>
        <scheme val="minor"/>
      </rPr>
      <t xml:space="preserve"> not</t>
    </r>
    <r>
      <rPr>
        <sz val="10"/>
        <color theme="1"/>
        <rFont val="Calibri"/>
        <family val="2"/>
        <scheme val="minor"/>
      </rPr>
      <t xml:space="preserve"> diverted from ED</t>
    </r>
  </si>
  <si>
    <t>Observation costs in 7-day follow-up</t>
  </si>
  <si>
    <t>Observation costs in 15-day follow-up</t>
  </si>
  <si>
    <t>Observation costs in 30-day follow-up</t>
  </si>
  <si>
    <t>Inpatient costs in 7-day follow-up</t>
  </si>
  <si>
    <t>Inpatient costs in 15-day follow-up</t>
  </si>
  <si>
    <t>Inpatient costs in 30-day follow-up</t>
  </si>
  <si>
    <t>Total # Eligibles × P[Observation Stay in 7 days] × (Observation Costs in 7 days) +</t>
  </si>
  <si>
    <t>Total # Eligibles × P[Inpatient Stay in 7 days] × (Inpatient Costs in 7 days) +</t>
  </si>
  <si>
    <t>[Total # Eligibles × P[Ambulance Use 7 days] × (Ambulance Costs 7 days) +</t>
  </si>
  <si>
    <t>Total # Eligibles × P[ED Visit 7 days] × (ED Costs 7 days) +</t>
  </si>
  <si>
    <t>Total # Eligibles × P[Observation Stay 7 days] × (Observation Costs 7 days) +</t>
  </si>
  <si>
    <t>[Total # Eligibles × P[Amb Use in 7 days] × (Amb Costs in 7 days) +</t>
  </si>
  <si>
    <t>Total # Eligibles × P[Inpatient Stay in 7 days] × (Inpatient Costs in 7 days)] * (1- ED Diversion Rate)</t>
  </si>
  <si>
    <r>
      <t xml:space="preserve">Plus the following, using values for members </t>
    </r>
    <r>
      <rPr>
        <u/>
        <sz val="10"/>
        <color theme="1"/>
        <rFont val="Calibri"/>
        <family val="2"/>
        <scheme val="minor"/>
      </rPr>
      <t>not</t>
    </r>
    <r>
      <rPr>
        <sz val="10"/>
        <color theme="1"/>
        <rFont val="Calibri"/>
        <family val="2"/>
        <scheme val="minor"/>
      </rPr>
      <t xml:space="preserve"> diverted from ED:</t>
    </r>
  </si>
  <si>
    <r>
      <t xml:space="preserve">Projected Total Costs </t>
    </r>
    <r>
      <rPr>
        <b/>
        <sz val="10"/>
        <color theme="1"/>
        <rFont val="Calibri"/>
        <family val="2"/>
        <scheme val="minor"/>
      </rPr>
      <t>with</t>
    </r>
    <r>
      <rPr>
        <sz val="10"/>
        <color theme="1"/>
        <rFont val="Calibri"/>
        <family val="2"/>
        <scheme val="minor"/>
      </rPr>
      <t xml:space="preserve"> the CP Program in 7-day window (using values for members diverted from ED) =</t>
    </r>
  </si>
  <si>
    <t>Total # Eligibles × P[Inpatient Stay 7 days] × (Inpatient Costs 7 days)] * (ED Diversion Rate)</t>
  </si>
  <si>
    <r>
      <t xml:space="preserve">3. </t>
    </r>
    <r>
      <rPr>
        <sz val="10"/>
        <color rgb="FFFF0000"/>
        <rFont val="Calibri"/>
        <family val="2"/>
        <scheme val="minor"/>
      </rPr>
      <t>Users may, but do not have to, make adjustments to probabilities and costs by entering values in columns F-H.</t>
    </r>
    <r>
      <rPr>
        <sz val="10"/>
        <color theme="1"/>
        <rFont val="Calibri"/>
        <family val="2"/>
        <scheme val="minor"/>
      </rPr>
      <t xml:space="preserve"> These values will replace </t>
    </r>
  </si>
  <si>
    <t>that change the probability or costs associated with care events.</t>
  </si>
  <si>
    <t>for convenience.</t>
  </si>
  <si>
    <t>5. Parameters used in the model, and their confidence intervals, are contained in columns I through W.  Users may keep these columns hidden</t>
  </si>
  <si>
    <t>the expansion estimates (tab #2).</t>
  </si>
  <si>
    <r>
      <t xml:space="preserve">1. The following formula describes how data contained on this tab is used to generate the projected costs </t>
    </r>
    <r>
      <rPr>
        <b/>
        <sz val="10"/>
        <color theme="1"/>
        <rFont val="Calibri"/>
        <family val="2"/>
        <scheme val="minor"/>
      </rPr>
      <t>without</t>
    </r>
    <r>
      <rPr>
        <sz val="10"/>
        <color theme="1"/>
        <rFont val="Calibri"/>
        <family val="2"/>
        <scheme val="minor"/>
      </rPr>
      <t xml:space="preserve"> the CP program used in</t>
    </r>
  </si>
  <si>
    <r>
      <t xml:space="preserve">2. The following formula describes how data contained on this tab is used to generate the projected costs </t>
    </r>
    <r>
      <rPr>
        <b/>
        <sz val="10"/>
        <color theme="1"/>
        <rFont val="Calibri"/>
        <family val="2"/>
        <scheme val="minor"/>
      </rPr>
      <t>with</t>
    </r>
    <r>
      <rPr>
        <sz val="10"/>
        <color theme="1"/>
        <rFont val="Calibri"/>
        <family val="2"/>
        <scheme val="minor"/>
      </rPr>
      <t xml:space="preserve"> the CP program used in</t>
    </r>
  </si>
  <si>
    <r>
      <t xml:space="preserve">Projected Total Costs </t>
    </r>
    <r>
      <rPr>
        <b/>
        <sz val="10"/>
        <color theme="1"/>
        <rFont val="Calibri"/>
        <family val="2"/>
        <scheme val="minor"/>
      </rPr>
      <t>without</t>
    </r>
    <r>
      <rPr>
        <sz val="10"/>
        <color theme="1"/>
        <rFont val="Calibri"/>
        <family val="2"/>
        <scheme val="minor"/>
      </rPr>
      <t xml:space="preserve"> the CP Program in 7-day window (using values for members </t>
    </r>
    <r>
      <rPr>
        <u/>
        <sz val="10"/>
        <color theme="1"/>
        <rFont val="Calibri"/>
        <family val="2"/>
        <scheme val="minor"/>
      </rPr>
      <t>not</t>
    </r>
    <r>
      <rPr>
        <sz val="10"/>
        <color theme="1"/>
        <rFont val="Calibri"/>
        <family val="2"/>
        <scheme val="minor"/>
      </rPr>
      <t xml:space="preserve"> diverted from ED) =</t>
    </r>
  </si>
  <si>
    <r>
      <t>6. Row</t>
    </r>
    <r>
      <rPr>
        <sz val="10"/>
        <rFont val="Calibri"/>
        <family val="2"/>
        <scheme val="minor"/>
      </rPr>
      <t>s 65-89</t>
    </r>
    <r>
      <rPr>
        <sz val="10"/>
        <color theme="1"/>
        <rFont val="Calibri"/>
        <family val="2"/>
        <scheme val="minor"/>
      </rPr>
      <t xml:space="preserve"> contain event-specific costs truncated at the 99th percentile. This table informs a sensitivity analysis (see tab #6) and is hidden</t>
    </r>
  </si>
  <si>
    <t>Cost/ run</t>
  </si>
  <si>
    <t xml:space="preserve"> Total % FTE 
(B + D)</t>
  </si>
  <si>
    <t>Monthly total (B+D+F)*30</t>
  </si>
  <si>
    <t>Monthly total 
(B+D+F)</t>
  </si>
  <si>
    <t>Monthly total</t>
  </si>
  <si>
    <t xml:space="preserve">    and/or geographic expansion.</t>
  </si>
  <si>
    <t>stays and observation costs (highlighted in light blue), which are unadjusted means. Do not change these columns.</t>
  </si>
  <si>
    <t>2. Probabilities and costs in columns C-E are based on regression-adjusted data, with the exception of probabilities for ED visits and observation</t>
  </si>
  <si>
    <t>2. The difference in health service costs for each region is the sum of the product-specific cost differences on tab #2.</t>
  </si>
  <si>
    <t>Community Paramedicine Business Case Assessment</t>
  </si>
  <si>
    <t>Pilot Region</t>
  </si>
  <si>
    <t>Expansion Region 1</t>
  </si>
  <si>
    <t>Expansion Region 2</t>
  </si>
  <si>
    <t>Difference in health service costs, 
populations 1 + 2 
(from tab 2)</t>
  </si>
  <si>
    <t>Difference in health service costs, 
populations 1 + 2  
(from tab 2)</t>
  </si>
  <si>
    <t>Permanent Implementation in Pilot Region</t>
  </si>
  <si>
    <t>Population 1</t>
  </si>
  <si>
    <t>Population 2</t>
  </si>
  <si>
    <t>Implementation in Expansion Region 2</t>
  </si>
  <si>
    <t>Implementation in Expansion Region 1</t>
  </si>
  <si>
    <t>Model Assumptions and Adjustments, Population 1</t>
  </si>
  <si>
    <t>Exp Region 1</t>
  </si>
  <si>
    <t>Exp Region 2</t>
  </si>
  <si>
    <t>Derived from analysis of claims data</t>
  </si>
  <si>
    <t>Derived from Analysis of claims data</t>
  </si>
  <si>
    <t>Parameters Used in the Model: Pilot Region</t>
  </si>
  <si>
    <t>Parameters Used in the Model: Expansion Region 1</t>
  </si>
  <si>
    <t>Parameters Used in the Model: Expansion Region 2</t>
  </si>
  <si>
    <t>those in columns C-E. Users may wish to define new values in response to changes in clinical practice or the patient population</t>
  </si>
  <si>
    <t>Model Assumptions and Adjustments, Population 2</t>
  </si>
  <si>
    <t>Expected monthly call volume (Populations 1 + 2):</t>
  </si>
  <si>
    <r>
      <rPr>
        <b/>
        <sz val="9.5"/>
        <color theme="1"/>
        <rFont val="Calibri"/>
        <family val="2"/>
        <scheme val="minor"/>
      </rPr>
      <t>Instructions:</t>
    </r>
    <r>
      <rPr>
        <sz val="9.5"/>
        <color theme="1"/>
        <rFont val="Calibri"/>
        <family val="2"/>
        <scheme val="minor"/>
      </rPr>
      <t xml:space="preserve">  </t>
    </r>
    <r>
      <rPr>
        <sz val="9.5"/>
        <color rgb="FFFF0000"/>
        <rFont val="Calibri"/>
        <family val="2"/>
        <scheme val="minor"/>
      </rPr>
      <t>Please enter expected values in the highlighted cells to reflect operating costs associated with permanent implementation in pilot region</t>
    </r>
  </si>
  <si>
    <t>Costs for chosen expansion strategy: Pilot Region, Expansion Region 1, and/or Expansion Region 2</t>
  </si>
  <si>
    <t>Fixed Costs</t>
  </si>
  <si>
    <t>Ambulance/paramedic costs</t>
  </si>
  <si>
    <r>
      <t xml:space="preserve">2. </t>
    </r>
    <r>
      <rPr>
        <sz val="9.5"/>
        <color rgb="FFFF0000"/>
        <rFont val="Calibri"/>
        <family val="2"/>
        <scheme val="minor"/>
      </rPr>
      <t>Users must enter values</t>
    </r>
    <r>
      <rPr>
        <sz val="9.5"/>
        <color theme="1"/>
        <rFont val="Calibri"/>
        <family val="2"/>
        <scheme val="minor"/>
      </rPr>
      <t xml:space="preserve"> in column B to estimate the number of CP visits in one year.  These values should equal zero (i.e., no CP visits) if there is no</t>
    </r>
  </si>
  <si>
    <t xml:space="preserve">    implementation planned for a given area. For example, to estimate the cost effect of implementing the program in the pilot region and expansion region 1, the value</t>
  </si>
  <si>
    <t xml:space="preserve">    in column B should be zero for expansion region 2.</t>
  </si>
  <si>
    <t>Net Estimated Savings from Permanent Implementation in Pilot Region and/or Expansion</t>
  </si>
  <si>
    <t>Tab 2. Estimates - Populations 1 + 2</t>
  </si>
  <si>
    <t>Tab 3. Service Use - Population 1</t>
  </si>
  <si>
    <t>Tab 4. Service Use - Population 2</t>
  </si>
  <si>
    <t>This tab is the same as tab #2 except that it draws from tables on tabs #3 and #4 that truncate predicted service costs at the 99th percentile. The values on this tab do not populate any other tab.</t>
  </si>
  <si>
    <t xml:space="preserve">1. This worksheet is connected to the tables on tabs 3 and 4 that truncate costs at the 99th percentile. </t>
  </si>
  <si>
    <r>
      <t xml:space="preserve">This tab provides savings estimates for populations 1 and 2, separately, for permanent implementation in the pilot region, expansion region 1, and expansion region 2.  This tab is linked to cost and probability data contained in tabs #3 and #4 and to operating cost data in tab #5. </t>
    </r>
    <r>
      <rPr>
        <b/>
        <sz val="9"/>
        <rFont val="Calibri"/>
        <family val="2"/>
        <scheme val="minor"/>
      </rPr>
      <t>Instructions:</t>
    </r>
    <r>
      <rPr>
        <sz val="9"/>
        <rFont val="Calibri"/>
        <family val="2"/>
        <scheme val="minor"/>
      </rPr>
      <t xml:space="preserve"> Users must enter the estimated number of CP visits in one year for each geographic location. Users may, but do not have to, enter replacement values for the data-derived ED diversion rates.</t>
    </r>
  </si>
  <si>
    <r>
      <t xml:space="preserve">This tab provides total savings estimates for permanent implementation in the pilot region, expansion region 1, and expansion region 2.  This tab is linked to estimates for populations 1 and 2 in tab #2. </t>
    </r>
    <r>
      <rPr>
        <b/>
        <sz val="9"/>
        <rFont val="Calibri"/>
        <family val="2"/>
        <scheme val="minor"/>
      </rPr>
      <t>Instructions:</t>
    </r>
    <r>
      <rPr>
        <sz val="9"/>
        <rFont val="Calibri"/>
        <family val="2"/>
        <scheme val="minor"/>
      </rPr>
      <t xml:space="preserve"> No action is required for this tab. The cells in this tab are locked and do not allow user input. </t>
    </r>
  </si>
  <si>
    <r>
      <t xml:space="preserve">This tab contains predicted costs and probabilities of service use for population 1 based on regression-adjusted data that matches comparison group members to treatment group members using a propensity score model. The information in this tab populates the savings estimates in tab #1. </t>
    </r>
    <r>
      <rPr>
        <b/>
        <sz val="9"/>
        <rFont val="Calibri"/>
        <family val="2"/>
        <scheme val="minor"/>
      </rPr>
      <t xml:space="preserve">Instructions: </t>
    </r>
    <r>
      <rPr>
        <sz val="9"/>
        <rFont val="Calibri"/>
        <family val="2"/>
        <scheme val="minor"/>
      </rPr>
      <t>Users may, but do not have to, enter replacement values for the data-derived average costs or probabilities for each type of care event, based on changes in clinical practice or new information about patient characteristics.</t>
    </r>
  </si>
  <si>
    <r>
      <t xml:space="preserve">This tab contains predicted costs and probabilities of service use for population 2 based on regression-adjusted data that matches comparison group members to treatment group members using a propensity score model. The information in this tab populates the savings estimates in tab #1. </t>
    </r>
    <r>
      <rPr>
        <b/>
        <sz val="9"/>
        <rFont val="Calibri"/>
        <family val="2"/>
        <scheme val="minor"/>
      </rPr>
      <t xml:space="preserve">Instructions: </t>
    </r>
    <r>
      <rPr>
        <sz val="9"/>
        <rFont val="Calibri"/>
        <family val="2"/>
        <scheme val="minor"/>
      </rPr>
      <t>Users may, but do not have to, enter replacement values for the data-derived average costs or probabilities for each type of care event, based on changes in clinical practice or new information about patient characteristics.</t>
    </r>
  </si>
  <si>
    <r>
      <t xml:space="preserve">This tab contains information on the operating and startup (fixed) costs associated with the pilot year. </t>
    </r>
    <r>
      <rPr>
        <b/>
        <sz val="9"/>
        <rFont val="Calibri"/>
        <family val="2"/>
        <scheme val="minor"/>
      </rPr>
      <t xml:space="preserve">Instructions: </t>
    </r>
    <r>
      <rPr>
        <sz val="9"/>
        <rFont val="Calibri"/>
        <family val="2"/>
        <scheme val="minor"/>
      </rPr>
      <t>Users must input expected operating costs for different expansion scenarios.</t>
    </r>
  </si>
  <si>
    <r>
      <rPr>
        <b/>
        <sz val="9"/>
        <color theme="1"/>
        <rFont val="Wingdings 2"/>
        <family val="1"/>
        <charset val="2"/>
      </rPr>
      <t></t>
    </r>
    <r>
      <rPr>
        <b/>
        <sz val="9"/>
        <color theme="1"/>
        <rFont val="Calibri"/>
        <family val="2"/>
        <scheme val="minor"/>
      </rPr>
      <t> Identify a comparison strategy and analyze service use.</t>
    </r>
    <r>
      <rPr>
        <sz val="9"/>
        <color theme="1"/>
        <rFont val="Calibri"/>
        <family val="2"/>
        <scheme val="minor"/>
      </rPr>
      <t xml:space="preserve"> As a starting point, the tool should incorporate findings from an analysis of program effectiveness that compares participants to a similar population. It is critical to have a counterfactual (i.e., a comparison group) to understand program effects. Contemporaneous comparison groups are ideal, but program sponsors may also consider looking at intervention participants prior to implementation if multiple years of pre-period data are available.
</t>
    </r>
    <r>
      <rPr>
        <b/>
        <sz val="9"/>
        <color theme="1"/>
        <rFont val="Calibri"/>
        <family val="2"/>
        <scheme val="minor"/>
      </rPr>
      <t xml:space="preserve">
</t>
    </r>
    <r>
      <rPr>
        <b/>
        <sz val="9"/>
        <color theme="1"/>
        <rFont val="Wingdings 2"/>
        <family val="1"/>
        <charset val="2"/>
      </rPr>
      <t></t>
    </r>
    <r>
      <rPr>
        <b/>
        <sz val="9"/>
        <color theme="1"/>
        <rFont val="Calibri"/>
        <family val="2"/>
        <scheme val="minor"/>
      </rPr>
      <t> Consider important subpopulations.</t>
    </r>
    <r>
      <rPr>
        <sz val="9"/>
        <color theme="1"/>
        <rFont val="Calibri"/>
        <family val="2"/>
        <scheme val="minor"/>
      </rPr>
      <t xml:space="preserve"> Program participants will not be homogeneous and may come from important subgroups that require tailored comparison strategies and potentially tailored program cost estimates. The tool should explicitly account for subpopulations, such as groups based on payer or geography, and outline how they matter to the business case.
</t>
    </r>
    <r>
      <rPr>
        <b/>
        <sz val="9"/>
        <color theme="1"/>
        <rFont val="Calibri"/>
        <family val="2"/>
        <scheme val="minor"/>
      </rPr>
      <t></t>
    </r>
    <r>
      <rPr>
        <b/>
        <sz val="9"/>
        <color theme="1"/>
        <rFont val="Wingdings 2"/>
        <family val="1"/>
        <charset val="2"/>
      </rPr>
      <t></t>
    </r>
    <r>
      <rPr>
        <b/>
        <sz val="9"/>
        <color theme="1"/>
        <rFont val="Calibri"/>
        <family val="2"/>
        <scheme val="minor"/>
      </rPr>
      <t xml:space="preserve"> Account for all program costs.</t>
    </r>
    <r>
      <rPr>
        <sz val="9"/>
        <color theme="1"/>
        <rFont val="Calibri"/>
        <family val="2"/>
        <scheme val="minor"/>
      </rPr>
      <t xml:space="preserve"> Assessing pilot program costs as well as future operating expenses is critical to gauging the potential financial sustainability of a program. Program costs should be documented clearly for all users.
</t>
    </r>
    <r>
      <rPr>
        <b/>
        <sz val="9"/>
        <color theme="1"/>
        <rFont val="Wingdings 2"/>
        <family val="1"/>
        <charset val="2"/>
      </rPr>
      <t></t>
    </r>
    <r>
      <rPr>
        <b/>
        <sz val="9"/>
        <color theme="1"/>
        <rFont val="Calibri"/>
        <family val="2"/>
        <scheme val="minor"/>
      </rPr>
      <t xml:space="preserve"> Allow for program elements to change over time. </t>
    </r>
    <r>
      <rPr>
        <sz val="9"/>
        <color theme="1"/>
        <rFont val="Calibri"/>
        <family val="2"/>
        <scheme val="minor"/>
      </rPr>
      <t xml:space="preserve">Future implementation of a program will be different from its implementation during the pilot phase. As such, any tool used to gauge future program effectiveness should allow users to account for potential changes in program elements such as the number of participants, operating costs, or other primary parameters that drive the business case. For example, if the number of participants increases, operating costs are also likely to increase.
</t>
    </r>
    <r>
      <rPr>
        <b/>
        <sz val="9"/>
        <color theme="1"/>
        <rFont val="Calibri"/>
        <family val="2"/>
        <scheme val="minor"/>
      </rPr>
      <t></t>
    </r>
    <r>
      <rPr>
        <b/>
        <sz val="9"/>
        <color theme="1"/>
        <rFont val="Wingdings 2"/>
        <family val="1"/>
        <charset val="2"/>
      </rPr>
      <t></t>
    </r>
    <r>
      <rPr>
        <b/>
        <sz val="9"/>
        <color theme="1"/>
        <rFont val="Calibri"/>
        <family val="2"/>
        <scheme val="minor"/>
      </rPr>
      <t xml:space="preserve"> Keep it simple. </t>
    </r>
    <r>
      <rPr>
        <sz val="9"/>
        <color theme="1"/>
        <rFont val="Calibri"/>
        <family val="2"/>
        <scheme val="minor"/>
      </rPr>
      <t>A tool is only useful if it is used. Tools with simple interfaces and easy-to-understand instructions are more likely to be used than complex tools. When developing the tool, obtain feedback from the expected users to make sure the tool is accessible and relevant to the task at hand.</t>
    </r>
  </si>
  <si>
    <t>Community Paramedicine Business Case Assessment:</t>
  </si>
  <si>
    <r>
      <rPr>
        <i/>
        <sz val="9"/>
        <color theme="1"/>
        <rFont val="Calibri"/>
        <family val="2"/>
        <scheme val="minor"/>
      </rPr>
      <t>Developed by Mathematica Policy Research</t>
    </r>
    <r>
      <rPr>
        <sz val="9"/>
        <color theme="1"/>
        <rFont val="Calibri"/>
        <family val="2"/>
        <scheme val="minor"/>
      </rPr>
      <t xml:space="preserve">
Many assessments of innovations in health delivery, including those of community paramedicine programs, focus on short-term effects using data from time-limited pilot programs. Because they are focused on a short, limited timeframe, these assessments often underestimate programs’ long-term promise. However, assessing both the short- and long-term outlook of a program is likely to give a clearer picture of a program’s value. 
With support from the Center for Health Care Strategies, Mathematica Policy Research developed a tool to help the Commonwealth Care Alliance (CCA) assess the “business case” for expanding its Acute Community Care paramedicine program. This tool forecasts costs and savings under different implementation and expansion scenarios, and identifies cost and savings drivers such as patient volume, health service costs, and operating costs, and how these drivers affect financial performance.
Although it is designed to assess CCA’s specific community paramedicine program, the tool provides an example that may be helpful for others who are exploring health delivery innovations, and who may have information on short-term benefits and costs, but require assistance in examining longer-term value. Users can enter inputs into one or more cost drivers to see how savings projections change. This information can inform programmatic decision-making by illustrating various scenarios. To modify this tool or develop one similar to it, consider the following principles:
</t>
    </r>
    <r>
      <rPr>
        <sz val="9"/>
        <color theme="1"/>
        <rFont val="Wingdings 2"/>
        <family val="1"/>
        <charset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</si>
</sst>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_(&quot;$&quot;* #,##0_);_(&quot;$&quot;* \(#,##0\);_(&quot;$&quot;* &quot;-&quot;??_);_(@_)"/>
    <numFmt numFmtId="165" formatCode="&quot;$&quot;#,##0"/>
  </numFmts>
  <fonts count="3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9.5"/>
      <color theme="1"/>
      <name val="Calibri"/>
      <family val="2"/>
      <scheme val="minor"/>
    </font>
    <font>
      <sz val="11"/>
      <name val="Calibri"/>
      <family val="2"/>
      <scheme val="minor"/>
    </font>
    <font>
      <sz val="10"/>
      <name val="Calibri"/>
      <family val="2"/>
      <scheme val="minor"/>
    </font>
    <font>
      <sz val="11"/>
      <color rgb="FF0070C0"/>
      <name val="Calibri"/>
      <family val="2"/>
      <scheme val="minor"/>
    </font>
    <font>
      <sz val="11"/>
      <color rgb="FF00B050"/>
      <name val="Calibri"/>
      <family val="2"/>
      <scheme val="minor"/>
    </font>
    <font>
      <sz val="11"/>
      <color rgb="FFC00000"/>
      <name val="Calibri"/>
      <family val="2"/>
      <scheme val="minor"/>
    </font>
    <font>
      <b/>
      <sz val="11"/>
      <name val="Calibri"/>
      <family val="2"/>
      <scheme val="minor"/>
    </font>
    <font>
      <b/>
      <sz val="10"/>
      <color rgb="FFFF0000"/>
      <name val="Calibri"/>
      <family val="2"/>
      <scheme val="minor"/>
    </font>
    <font>
      <u/>
      <sz val="10"/>
      <name val="Calibri"/>
      <family val="2"/>
      <scheme val="minor"/>
    </font>
    <font>
      <b/>
      <sz val="10"/>
      <name val="Calibri"/>
      <family val="2"/>
      <scheme val="minor"/>
    </font>
    <font>
      <b/>
      <sz val="9.5"/>
      <color theme="1"/>
      <name val="Calibri"/>
      <family val="2"/>
      <scheme val="minor"/>
    </font>
    <font>
      <sz val="9.5"/>
      <color rgb="FFFF0000"/>
      <name val="Calibri"/>
      <family val="2"/>
      <scheme val="minor"/>
    </font>
    <font>
      <sz val="11"/>
      <color rgb="FFFF0000"/>
      <name val="Calibri"/>
      <family val="2"/>
      <scheme val="minor"/>
    </font>
    <font>
      <b/>
      <sz val="11"/>
      <color rgb="FFFF0000"/>
      <name val="Calibri"/>
      <family val="2"/>
      <scheme val="minor"/>
    </font>
    <font>
      <sz val="9.5"/>
      <name val="Calibri"/>
      <family val="2"/>
      <scheme val="minor"/>
    </font>
    <font>
      <sz val="11"/>
      <color theme="1"/>
      <name val="Calibri"/>
      <family val="2"/>
      <scheme val="minor"/>
    </font>
    <font>
      <strike/>
      <sz val="11"/>
      <color theme="1"/>
      <name val="Calibri"/>
      <family val="2"/>
      <scheme val="minor"/>
    </font>
    <font>
      <u/>
      <sz val="10"/>
      <color theme="1"/>
      <name val="Calibri"/>
      <family val="2"/>
      <scheme val="minor"/>
    </font>
    <font>
      <sz val="9"/>
      <color theme="1"/>
      <name val="Calibri"/>
      <family val="2"/>
      <scheme val="minor"/>
    </font>
    <font>
      <sz val="9"/>
      <color theme="1"/>
      <name val="Wingdings 2"/>
      <family val="1"/>
      <charset val="2"/>
    </font>
    <font>
      <b/>
      <sz val="9"/>
      <color theme="1"/>
      <name val="Calibri"/>
      <family val="2"/>
      <scheme val="minor"/>
    </font>
    <font>
      <b/>
      <sz val="9"/>
      <color theme="1"/>
      <name val="Wingdings 2"/>
      <family val="1"/>
      <charset val="2"/>
    </font>
    <font>
      <sz val="9"/>
      <name val="Calibri"/>
      <family val="2"/>
      <scheme val="minor"/>
    </font>
    <font>
      <b/>
      <sz val="9"/>
      <name val="Calibri"/>
      <family val="2"/>
      <scheme val="minor"/>
    </font>
    <font>
      <i/>
      <sz val="8"/>
      <color theme="1"/>
      <name val="Calibri"/>
      <family val="2"/>
      <scheme val="minor"/>
    </font>
    <font>
      <b/>
      <sz val="16"/>
      <color theme="1"/>
      <name val="Calibri"/>
      <family val="2"/>
      <scheme val="minor"/>
    </font>
    <font>
      <b/>
      <sz val="10"/>
      <color theme="0"/>
      <name val="Calibri"/>
      <family val="2"/>
      <scheme val="minor"/>
    </font>
    <font>
      <i/>
      <sz val="9"/>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bgColor indexed="64"/>
      </patternFill>
    </fill>
  </fills>
  <borders count="16">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44" fontId="20" fillId="0" borderId="0" applyFont="0" applyFill="0" applyBorder="0" applyAlignment="0" applyProtection="0"/>
  </cellStyleXfs>
  <cellXfs count="274">
    <xf numFmtId="0" fontId="0" fillId="0" borderId="0" xfId="0"/>
    <xf numFmtId="0" fontId="0" fillId="0" borderId="0" xfId="0" applyFill="1"/>
    <xf numFmtId="0" fontId="2" fillId="0" borderId="0" xfId="0" applyFont="1" applyBorder="1"/>
    <xf numFmtId="0" fontId="2" fillId="0" borderId="0" xfId="0" applyFont="1"/>
    <xf numFmtId="0" fontId="2" fillId="0" borderId="1" xfId="0" applyFont="1" applyBorder="1"/>
    <xf numFmtId="0" fontId="2" fillId="0" borderId="8" xfId="0" applyFont="1" applyBorder="1"/>
    <xf numFmtId="0" fontId="2" fillId="0" borderId="4" xfId="0" applyFont="1" applyBorder="1"/>
    <xf numFmtId="0" fontId="1" fillId="3" borderId="0" xfId="0" applyFont="1" applyFill="1"/>
    <xf numFmtId="0" fontId="0" fillId="3" borderId="0" xfId="0" applyFill="1"/>
    <xf numFmtId="0" fontId="1" fillId="3" borderId="0" xfId="0" applyFont="1" applyFill="1" applyAlignment="1">
      <alignment horizontal="right"/>
    </xf>
    <xf numFmtId="0" fontId="2" fillId="3" borderId="0" xfId="0" applyFont="1" applyFill="1"/>
    <xf numFmtId="0" fontId="2" fillId="3" borderId="0" xfId="0" applyFont="1" applyFill="1" applyAlignment="1">
      <alignment wrapText="1"/>
    </xf>
    <xf numFmtId="0" fontId="2" fillId="3" borderId="0" xfId="0" applyFont="1" applyFill="1" applyAlignment="1"/>
    <xf numFmtId="0" fontId="2" fillId="0" borderId="0" xfId="0" applyFont="1" applyFill="1" applyBorder="1"/>
    <xf numFmtId="0" fontId="2" fillId="2" borderId="10" xfId="0" applyFont="1" applyFill="1" applyBorder="1"/>
    <xf numFmtId="17" fontId="1" fillId="3" borderId="0" xfId="0" applyNumberFormat="1" applyFont="1" applyFill="1" applyAlignment="1">
      <alignment horizontal="right"/>
    </xf>
    <xf numFmtId="0" fontId="2" fillId="3" borderId="0" xfId="0" applyFont="1" applyFill="1" applyBorder="1" applyAlignment="1">
      <alignment wrapText="1"/>
    </xf>
    <xf numFmtId="0" fontId="5" fillId="3" borderId="0" xfId="0" applyFont="1" applyFill="1"/>
    <xf numFmtId="0" fontId="5" fillId="3" borderId="0" xfId="0" applyFont="1" applyFill="1" applyAlignment="1"/>
    <xf numFmtId="0" fontId="2" fillId="4" borderId="2" xfId="0" applyFont="1" applyFill="1" applyBorder="1"/>
    <xf numFmtId="15" fontId="1" fillId="3" borderId="0" xfId="0" applyNumberFormat="1" applyFont="1" applyFill="1" applyAlignment="1">
      <alignment horizontal="right"/>
    </xf>
    <xf numFmtId="0" fontId="2" fillId="2" borderId="4" xfId="0" applyFont="1" applyFill="1" applyBorder="1" applyAlignment="1">
      <alignment horizontal="center" wrapText="1"/>
    </xf>
    <xf numFmtId="0" fontId="3" fillId="0" borderId="1" xfId="0" applyFont="1" applyBorder="1"/>
    <xf numFmtId="0" fontId="6" fillId="2" borderId="11" xfId="0" applyFont="1" applyFill="1" applyBorder="1" applyAlignment="1">
      <alignment horizontal="center" wrapText="1"/>
    </xf>
    <xf numFmtId="0" fontId="2" fillId="0" borderId="2" xfId="0" applyFont="1" applyFill="1" applyBorder="1"/>
    <xf numFmtId="0" fontId="9" fillId="4" borderId="0" xfId="0" applyFont="1" applyFill="1" applyBorder="1" applyAlignment="1">
      <alignment horizontal="center"/>
    </xf>
    <xf numFmtId="0" fontId="6" fillId="2" borderId="11" xfId="0" applyFont="1" applyFill="1" applyBorder="1" applyAlignment="1">
      <alignment horizontal="center"/>
    </xf>
    <xf numFmtId="0" fontId="9" fillId="0" borderId="0" xfId="0" applyFont="1" applyFill="1" applyBorder="1" applyAlignment="1">
      <alignment horizontal="center"/>
    </xf>
    <xf numFmtId="0" fontId="0" fillId="0" borderId="1" xfId="0" applyFont="1" applyFill="1" applyBorder="1"/>
    <xf numFmtId="0" fontId="6" fillId="0" borderId="0" xfId="0" applyFont="1" applyFill="1" applyBorder="1" applyAlignment="1">
      <alignment horizontal="center"/>
    </xf>
    <xf numFmtId="0" fontId="0" fillId="2" borderId="11" xfId="0" applyFont="1" applyFill="1" applyBorder="1" applyAlignment="1">
      <alignment wrapText="1"/>
    </xf>
    <xf numFmtId="0" fontId="9" fillId="4" borderId="6" xfId="0" applyFont="1" applyFill="1" applyBorder="1" applyAlignment="1">
      <alignment horizontal="center"/>
    </xf>
    <xf numFmtId="0" fontId="9" fillId="4" borderId="2" xfId="0" applyFont="1" applyFill="1" applyBorder="1" applyAlignment="1">
      <alignment horizontal="center"/>
    </xf>
    <xf numFmtId="0" fontId="9" fillId="0" borderId="2" xfId="0" applyFont="1" applyBorder="1" applyAlignment="1">
      <alignment horizontal="center"/>
    </xf>
    <xf numFmtId="0" fontId="9" fillId="0" borderId="2" xfId="0" applyFont="1" applyFill="1" applyBorder="1" applyAlignment="1">
      <alignment horizontal="center"/>
    </xf>
    <xf numFmtId="0" fontId="2" fillId="2" borderId="8" xfId="0" applyFont="1" applyFill="1" applyBorder="1"/>
    <xf numFmtId="0" fontId="2" fillId="3" borderId="0" xfId="0" applyFont="1" applyFill="1" applyBorder="1"/>
    <xf numFmtId="0" fontId="0" fillId="0" borderId="12" xfId="0" applyBorder="1"/>
    <xf numFmtId="0" fontId="3" fillId="3" borderId="0" xfId="0" applyFont="1" applyFill="1"/>
    <xf numFmtId="0" fontId="0" fillId="3" borderId="0" xfId="0" applyFill="1" applyAlignment="1">
      <alignment vertic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wrapText="1"/>
    </xf>
    <xf numFmtId="0" fontId="2" fillId="2" borderId="4" xfId="0" applyFont="1" applyFill="1" applyBorder="1" applyAlignment="1">
      <alignment horizontal="center" wrapText="1"/>
    </xf>
    <xf numFmtId="0" fontId="6" fillId="3" borderId="0" xfId="0" applyFont="1" applyFill="1" applyBorder="1" applyAlignment="1">
      <alignment horizontal="center"/>
    </xf>
    <xf numFmtId="0" fontId="0" fillId="3" borderId="1" xfId="0" applyFill="1" applyBorder="1"/>
    <xf numFmtId="0" fontId="15" fillId="3" borderId="0" xfId="0" applyFont="1" applyFill="1"/>
    <xf numFmtId="0" fontId="2" fillId="3" borderId="1" xfId="0" applyFont="1" applyFill="1" applyBorder="1" applyAlignment="1">
      <alignment wrapText="1"/>
    </xf>
    <xf numFmtId="0" fontId="2" fillId="3" borderId="1" xfId="0" applyFont="1" applyFill="1" applyBorder="1"/>
    <xf numFmtId="0" fontId="3" fillId="2" borderId="0" xfId="0" applyFont="1" applyFill="1"/>
    <xf numFmtId="0" fontId="0" fillId="0" borderId="0" xfId="0" applyBorder="1"/>
    <xf numFmtId="0" fontId="0" fillId="0" borderId="0" xfId="0" applyFill="1" applyBorder="1"/>
    <xf numFmtId="0" fontId="0" fillId="3" borderId="0" xfId="0" applyFont="1" applyFill="1"/>
    <xf numFmtId="0" fontId="14" fillId="0" borderId="1" xfId="0" applyFont="1" applyBorder="1"/>
    <xf numFmtId="0" fontId="14" fillId="0" borderId="3" xfId="0" applyFont="1" applyBorder="1"/>
    <xf numFmtId="0" fontId="17" fillId="4" borderId="9" xfId="0" applyFont="1" applyFill="1" applyBorder="1" applyAlignment="1">
      <alignment horizontal="center"/>
    </xf>
    <xf numFmtId="0" fontId="17" fillId="4" borderId="0" xfId="0" applyFont="1" applyFill="1" applyBorder="1" applyAlignment="1">
      <alignment horizontal="center"/>
    </xf>
    <xf numFmtId="0" fontId="17" fillId="0" borderId="9" xfId="0" applyFont="1" applyBorder="1" applyAlignment="1">
      <alignment horizontal="center"/>
    </xf>
    <xf numFmtId="0" fontId="17" fillId="0" borderId="0" xfId="0" applyFont="1" applyBorder="1" applyAlignment="1">
      <alignment horizontal="center"/>
    </xf>
    <xf numFmtId="0" fontId="17" fillId="0" borderId="9" xfId="0" applyFont="1" applyFill="1" applyBorder="1" applyAlignment="1">
      <alignment horizontal="center"/>
    </xf>
    <xf numFmtId="0" fontId="17" fillId="0" borderId="0" xfId="0" applyFont="1" applyFill="1" applyBorder="1" applyAlignment="1">
      <alignment horizontal="center"/>
    </xf>
    <xf numFmtId="0" fontId="18" fillId="4" borderId="0" xfId="0" applyFont="1" applyFill="1"/>
    <xf numFmtId="0" fontId="18" fillId="4" borderId="2" xfId="0" applyFont="1" applyFill="1" applyBorder="1"/>
    <xf numFmtId="0" fontId="17" fillId="4" borderId="0" xfId="0" applyFont="1" applyFill="1" applyAlignment="1">
      <alignment horizontal="center"/>
    </xf>
    <xf numFmtId="0" fontId="17" fillId="4" borderId="2" xfId="0" applyFont="1" applyFill="1" applyBorder="1" applyAlignment="1">
      <alignment horizontal="center"/>
    </xf>
    <xf numFmtId="0" fontId="17" fillId="0" borderId="2" xfId="0" applyFont="1" applyBorder="1" applyAlignment="1">
      <alignment horizontal="center"/>
    </xf>
    <xf numFmtId="0" fontId="2" fillId="0" borderId="0" xfId="0" applyFont="1" applyFill="1"/>
    <xf numFmtId="0" fontId="17" fillId="0" borderId="2" xfId="0" applyFont="1" applyFill="1" applyBorder="1" applyAlignment="1">
      <alignment horizontal="center"/>
    </xf>
    <xf numFmtId="0" fontId="2" fillId="2" borderId="1" xfId="0" applyFont="1" applyFill="1" applyBorder="1" applyAlignment="1">
      <alignment horizontal="center" wrapText="1"/>
    </xf>
    <xf numFmtId="0" fontId="3" fillId="2" borderId="5" xfId="0" applyFont="1" applyFill="1" applyBorder="1" applyAlignment="1">
      <alignment horizontal="center" wrapText="1"/>
    </xf>
    <xf numFmtId="0" fontId="2" fillId="0" borderId="3" xfId="0" applyFont="1" applyFill="1" applyBorder="1"/>
    <xf numFmtId="0" fontId="0" fillId="2" borderId="1" xfId="0" applyFont="1" applyFill="1" applyBorder="1" applyAlignment="1">
      <alignment horizontal="center" wrapText="1"/>
    </xf>
    <xf numFmtId="0" fontId="6" fillId="2" borderId="3" xfId="0" applyFont="1" applyFill="1" applyBorder="1" applyAlignment="1">
      <alignment horizontal="center" wrapText="1"/>
    </xf>
    <xf numFmtId="0" fontId="2" fillId="2" borderId="9" xfId="0" applyFont="1" applyFill="1" applyBorder="1"/>
    <xf numFmtId="0" fontId="5" fillId="3" borderId="1" xfId="0" applyFont="1" applyFill="1" applyBorder="1" applyAlignment="1"/>
    <xf numFmtId="0" fontId="0" fillId="3" borderId="1" xfId="0" applyFill="1" applyBorder="1" applyAlignment="1">
      <alignment vertical="center"/>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2" fillId="2" borderId="7" xfId="0" applyFont="1" applyFill="1" applyBorder="1" applyAlignment="1">
      <alignment horizontal="center" wrapText="1"/>
    </xf>
    <xf numFmtId="0" fontId="11" fillId="3" borderId="1" xfId="0" applyFont="1" applyFill="1" applyBorder="1"/>
    <xf numFmtId="0" fontId="6" fillId="3" borderId="1" xfId="0" applyFont="1" applyFill="1" applyBorder="1"/>
    <xf numFmtId="0" fontId="0" fillId="3" borderId="1" xfId="0" applyFont="1" applyFill="1" applyBorder="1"/>
    <xf numFmtId="0" fontId="0" fillId="2" borderId="11" xfId="0" applyFont="1" applyFill="1" applyBorder="1" applyAlignment="1">
      <alignment horizontal="center" wrapText="1"/>
    </xf>
    <xf numFmtId="0" fontId="0" fillId="2" borderId="1" xfId="0" applyFont="1" applyFill="1" applyBorder="1" applyAlignment="1">
      <alignment wrapText="1"/>
    </xf>
    <xf numFmtId="0" fontId="6" fillId="2" borderId="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6" fillId="0" borderId="1" xfId="0" applyFont="1" applyFill="1" applyBorder="1" applyAlignment="1">
      <alignment horizontal="center"/>
    </xf>
    <xf numFmtId="44" fontId="0" fillId="0" borderId="0" xfId="1" applyFont="1" applyFill="1"/>
    <xf numFmtId="44" fontId="0" fillId="0" borderId="0" xfId="1" applyFont="1"/>
    <xf numFmtId="44" fontId="6" fillId="0" borderId="0" xfId="1" applyFont="1" applyBorder="1"/>
    <xf numFmtId="44" fontId="6" fillId="0" borderId="1" xfId="1" applyFont="1" applyBorder="1"/>
    <xf numFmtId="164" fontId="6" fillId="0" borderId="0" xfId="1" applyNumberFormat="1" applyFont="1" applyFill="1" applyBorder="1" applyAlignment="1">
      <alignment horizontal="right"/>
    </xf>
    <xf numFmtId="44" fontId="0" fillId="0" borderId="0" xfId="1" applyFont="1" applyFill="1" applyBorder="1" applyAlignment="1"/>
    <xf numFmtId="0" fontId="0" fillId="2" borderId="11" xfId="0" applyFont="1" applyFill="1" applyBorder="1" applyAlignment="1">
      <alignment horizontal="left"/>
    </xf>
    <xf numFmtId="0" fontId="16" fillId="3" borderId="0" xfId="0" applyFont="1" applyFill="1"/>
    <xf numFmtId="0" fontId="1" fillId="3" borderId="0" xfId="0" applyFont="1" applyFill="1" applyBorder="1" applyAlignment="1">
      <alignment vertical="center" wrapText="1"/>
    </xf>
    <xf numFmtId="0" fontId="1" fillId="3" borderId="11" xfId="0" applyFont="1" applyFill="1" applyBorder="1" applyAlignment="1">
      <alignment vertical="center" wrapText="1"/>
    </xf>
    <xf numFmtId="0" fontId="18" fillId="0" borderId="0" xfId="0" applyFont="1" applyFill="1"/>
    <xf numFmtId="0" fontId="18" fillId="0" borderId="2" xfId="0" applyFont="1" applyFill="1" applyBorder="1"/>
    <xf numFmtId="0" fontId="17" fillId="0" borderId="0" xfId="0" applyFont="1" applyFill="1" applyAlignment="1">
      <alignment horizontal="center"/>
    </xf>
    <xf numFmtId="0" fontId="9" fillId="3" borderId="0" xfId="0" applyFont="1" applyFill="1" applyBorder="1" applyAlignment="1">
      <alignment horizontal="center"/>
    </xf>
    <xf numFmtId="0" fontId="0" fillId="3" borderId="0" xfId="0" applyFill="1" applyBorder="1"/>
    <xf numFmtId="0" fontId="2" fillId="3" borderId="0" xfId="0" applyFont="1" applyFill="1" applyBorder="1" applyAlignment="1">
      <alignment horizontal="center" vertical="center" textRotation="90" wrapText="1"/>
    </xf>
    <xf numFmtId="0" fontId="17" fillId="3" borderId="0" xfId="0" applyFont="1" applyFill="1" applyBorder="1" applyAlignment="1">
      <alignment horizontal="center"/>
    </xf>
    <xf numFmtId="0" fontId="8" fillId="3" borderId="0" xfId="0" applyFont="1" applyFill="1" applyBorder="1" applyAlignment="1">
      <alignment horizontal="center"/>
    </xf>
    <xf numFmtId="0" fontId="10" fillId="3" borderId="0" xfId="0" applyFont="1" applyFill="1" applyBorder="1" applyAlignment="1">
      <alignment horizontal="center"/>
    </xf>
    <xf numFmtId="0" fontId="9" fillId="0" borderId="1" xfId="0" applyFont="1" applyFill="1" applyBorder="1" applyAlignment="1">
      <alignment horizontal="center"/>
    </xf>
    <xf numFmtId="0" fontId="9" fillId="0" borderId="3" xfId="0" applyFont="1" applyFill="1" applyBorder="1" applyAlignment="1">
      <alignment horizontal="center"/>
    </xf>
    <xf numFmtId="0" fontId="17" fillId="0" borderId="1" xfId="0" applyFont="1" applyFill="1" applyBorder="1" applyAlignment="1">
      <alignment horizontal="center"/>
    </xf>
    <xf numFmtId="0" fontId="17" fillId="0" borderId="3" xfId="0" applyFont="1" applyFill="1" applyBorder="1" applyAlignment="1">
      <alignment horizontal="center"/>
    </xf>
    <xf numFmtId="0" fontId="2" fillId="3" borderId="0" xfId="0" applyFont="1" applyFill="1" applyBorder="1" applyAlignment="1">
      <alignment horizontal="left" vertical="center"/>
    </xf>
    <xf numFmtId="0" fontId="2" fillId="3" borderId="0" xfId="0" applyFont="1" applyFill="1" applyAlignment="1">
      <alignment vertical="center"/>
    </xf>
    <xf numFmtId="2" fontId="9" fillId="4" borderId="0" xfId="0" applyNumberFormat="1" applyFont="1" applyFill="1" applyBorder="1" applyAlignment="1">
      <alignment horizontal="center"/>
    </xf>
    <xf numFmtId="2" fontId="6" fillId="4" borderId="0" xfId="0" applyNumberFormat="1" applyFont="1" applyFill="1" applyAlignment="1">
      <alignment horizontal="center"/>
    </xf>
    <xf numFmtId="0" fontId="2" fillId="5" borderId="2" xfId="0" applyFont="1" applyFill="1" applyBorder="1"/>
    <xf numFmtId="2" fontId="9" fillId="0" borderId="0" xfId="0" applyNumberFormat="1" applyFont="1" applyFill="1" applyBorder="1" applyAlignment="1">
      <alignment horizontal="center"/>
    </xf>
    <xf numFmtId="2" fontId="6" fillId="0" borderId="0" xfId="0" applyNumberFormat="1" applyFont="1" applyAlignment="1">
      <alignment horizontal="center"/>
    </xf>
    <xf numFmtId="2" fontId="6" fillId="0" borderId="0" xfId="0" applyNumberFormat="1" applyFont="1" applyFill="1" applyAlignment="1">
      <alignment horizontal="center"/>
    </xf>
    <xf numFmtId="2" fontId="6" fillId="4" borderId="9" xfId="0" applyNumberFormat="1" applyFont="1" applyFill="1" applyBorder="1" applyAlignment="1">
      <alignment horizontal="center"/>
    </xf>
    <xf numFmtId="2" fontId="0" fillId="4" borderId="0" xfId="0" applyNumberFormat="1" applyFill="1"/>
    <xf numFmtId="2" fontId="6" fillId="0" borderId="9" xfId="0" applyNumberFormat="1" applyFont="1" applyFill="1" applyBorder="1" applyAlignment="1">
      <alignment horizontal="center"/>
    </xf>
    <xf numFmtId="2" fontId="0" fillId="0" borderId="0" xfId="0" applyNumberFormat="1" applyFill="1"/>
    <xf numFmtId="2" fontId="6" fillId="0" borderId="1" xfId="0" applyNumberFormat="1" applyFont="1" applyFill="1" applyBorder="1" applyAlignment="1">
      <alignment horizontal="center"/>
    </xf>
    <xf numFmtId="2" fontId="6" fillId="0" borderId="5" xfId="0" applyNumberFormat="1" applyFont="1" applyFill="1" applyBorder="1" applyAlignment="1">
      <alignment horizontal="center"/>
    </xf>
    <xf numFmtId="2" fontId="0" fillId="0" borderId="1" xfId="0" applyNumberFormat="1" applyFill="1" applyBorder="1"/>
    <xf numFmtId="2" fontId="9" fillId="0" borderId="1" xfId="0" applyNumberFormat="1" applyFont="1" applyFill="1" applyBorder="1" applyAlignment="1">
      <alignment horizontal="center"/>
    </xf>
    <xf numFmtId="2" fontId="2" fillId="0" borderId="0" xfId="0" applyNumberFormat="1" applyFont="1"/>
    <xf numFmtId="2" fontId="2" fillId="0" borderId="0" xfId="0" applyNumberFormat="1" applyFont="1" applyBorder="1"/>
    <xf numFmtId="2" fontId="2" fillId="0" borderId="1" xfId="0" applyNumberFormat="1" applyFont="1" applyBorder="1"/>
    <xf numFmtId="3" fontId="2" fillId="0" borderId="0" xfId="0" applyNumberFormat="1" applyFont="1" applyBorder="1"/>
    <xf numFmtId="3" fontId="2" fillId="0" borderId="2" xfId="0" applyNumberFormat="1" applyFont="1" applyBorder="1"/>
    <xf numFmtId="3" fontId="2" fillId="0" borderId="3" xfId="0" applyNumberFormat="1" applyFont="1" applyBorder="1"/>
    <xf numFmtId="0" fontId="21" fillId="3" borderId="0" xfId="0" applyFont="1" applyFill="1"/>
    <xf numFmtId="3" fontId="2" fillId="0" borderId="1" xfId="0" applyNumberFormat="1" applyFont="1" applyBorder="1"/>
    <xf numFmtId="165" fontId="2" fillId="0" borderId="0" xfId="0" applyNumberFormat="1" applyFont="1" applyBorder="1"/>
    <xf numFmtId="165" fontId="2" fillId="0" borderId="2" xfId="0" applyNumberFormat="1" applyFont="1" applyBorder="1"/>
    <xf numFmtId="165" fontId="3" fillId="0" borderId="0" xfId="0" applyNumberFormat="1" applyFont="1" applyBorder="1"/>
    <xf numFmtId="165" fontId="2" fillId="0" borderId="1" xfId="0" applyNumberFormat="1" applyFont="1" applyBorder="1"/>
    <xf numFmtId="165" fontId="2" fillId="0" borderId="3" xfId="0" applyNumberFormat="1" applyFont="1" applyBorder="1"/>
    <xf numFmtId="165" fontId="3" fillId="0" borderId="5" xfId="0" applyNumberFormat="1" applyFont="1" applyBorder="1"/>
    <xf numFmtId="165" fontId="2" fillId="0" borderId="0" xfId="0" applyNumberFormat="1" applyFont="1"/>
    <xf numFmtId="165" fontId="2" fillId="0" borderId="2" xfId="0" quotePrefix="1" applyNumberFormat="1" applyFont="1" applyBorder="1" applyAlignment="1">
      <alignment wrapText="1"/>
    </xf>
    <xf numFmtId="165" fontId="7" fillId="0" borderId="3" xfId="0" applyNumberFormat="1" applyFont="1" applyBorder="1"/>
    <xf numFmtId="165" fontId="3" fillId="0" borderId="1" xfId="0" applyNumberFormat="1" applyFont="1" applyBorder="1"/>
    <xf numFmtId="2" fontId="7" fillId="0" borderId="0" xfId="0" applyNumberFormat="1" applyFont="1"/>
    <xf numFmtId="165" fontId="2" fillId="0" borderId="0" xfId="0" applyNumberFormat="1" applyFont="1" applyFill="1" applyBorder="1"/>
    <xf numFmtId="165" fontId="2" fillId="0" borderId="2" xfId="0" applyNumberFormat="1" applyFont="1" applyFill="1" applyBorder="1"/>
    <xf numFmtId="165" fontId="2" fillId="0" borderId="6" xfId="0" applyNumberFormat="1" applyFont="1" applyFill="1" applyBorder="1"/>
    <xf numFmtId="165" fontId="2" fillId="0" borderId="6" xfId="0" applyNumberFormat="1" applyFont="1" applyBorder="1"/>
    <xf numFmtId="165" fontId="2" fillId="0" borderId="1" xfId="0" applyNumberFormat="1" applyFont="1" applyFill="1" applyBorder="1"/>
    <xf numFmtId="165" fontId="2" fillId="0" borderId="3" xfId="0" applyNumberFormat="1" applyFont="1" applyFill="1" applyBorder="1"/>
    <xf numFmtId="4" fontId="6" fillId="4" borderId="0" xfId="0" applyNumberFormat="1" applyFont="1" applyFill="1" applyAlignment="1">
      <alignment horizontal="center"/>
    </xf>
    <xf numFmtId="4" fontId="6" fillId="4" borderId="2" xfId="0" applyNumberFormat="1" applyFont="1" applyFill="1" applyBorder="1" applyAlignment="1">
      <alignment horizontal="center"/>
    </xf>
    <xf numFmtId="4" fontId="6" fillId="0" borderId="0" xfId="0" applyNumberFormat="1" applyFont="1" applyFill="1" applyAlignment="1">
      <alignment horizontal="center"/>
    </xf>
    <xf numFmtId="4" fontId="6" fillId="0" borderId="2" xfId="0" applyNumberFormat="1" applyFont="1" applyFill="1" applyBorder="1" applyAlignment="1">
      <alignment horizontal="center"/>
    </xf>
    <xf numFmtId="4" fontId="6" fillId="0" borderId="1" xfId="0" applyNumberFormat="1" applyFont="1" applyFill="1" applyBorder="1" applyAlignment="1">
      <alignment horizontal="center"/>
    </xf>
    <xf numFmtId="4" fontId="6" fillId="0" borderId="3" xfId="0" applyNumberFormat="1" applyFont="1" applyFill="1" applyBorder="1" applyAlignment="1">
      <alignment horizontal="center"/>
    </xf>
    <xf numFmtId="0" fontId="17" fillId="0" borderId="5" xfId="0" applyFont="1" applyFill="1" applyBorder="1" applyAlignment="1">
      <alignment horizontal="center"/>
    </xf>
    <xf numFmtId="4" fontId="6" fillId="0" borderId="5" xfId="0" applyNumberFormat="1" applyFont="1" applyFill="1" applyBorder="1" applyAlignment="1">
      <alignment horizontal="center"/>
    </xf>
    <xf numFmtId="2" fontId="0" fillId="0" borderId="0" xfId="0" applyNumberFormat="1" applyFill="1" applyBorder="1"/>
    <xf numFmtId="6" fontId="6" fillId="0" borderId="0" xfId="0" applyNumberFormat="1" applyFont="1" applyBorder="1" applyAlignment="1">
      <alignment horizontal="right"/>
    </xf>
    <xf numFmtId="0" fontId="7" fillId="4" borderId="2" xfId="0" applyFont="1" applyFill="1" applyBorder="1"/>
    <xf numFmtId="0" fontId="6" fillId="4" borderId="9" xfId="0" applyFont="1" applyFill="1" applyBorder="1" applyAlignment="1">
      <alignment horizontal="center"/>
    </xf>
    <xf numFmtId="0" fontId="6" fillId="4" borderId="0" xfId="0" applyFont="1" applyFill="1" applyBorder="1" applyAlignment="1">
      <alignment horizontal="center"/>
    </xf>
    <xf numFmtId="0" fontId="6" fillId="4" borderId="2" xfId="0" applyFont="1" applyFill="1" applyBorder="1" applyAlignment="1">
      <alignment horizontal="center"/>
    </xf>
    <xf numFmtId="0" fontId="18" fillId="0" borderId="1" xfId="0" applyFont="1" applyFill="1" applyBorder="1"/>
    <xf numFmtId="0" fontId="18" fillId="0" borderId="3" xfId="0" applyFont="1" applyFill="1" applyBorder="1"/>
    <xf numFmtId="164" fontId="6" fillId="0" borderId="15" xfId="1" applyNumberFormat="1" applyFont="1" applyBorder="1"/>
    <xf numFmtId="165" fontId="2" fillId="0" borderId="5" xfId="0" applyNumberFormat="1" applyFont="1" applyFill="1" applyBorder="1"/>
    <xf numFmtId="4" fontId="6" fillId="4" borderId="9" xfId="0" applyNumberFormat="1" applyFont="1" applyFill="1" applyBorder="1" applyAlignment="1">
      <alignment horizontal="center"/>
    </xf>
    <xf numFmtId="4" fontId="0" fillId="4" borderId="0" xfId="0" applyNumberFormat="1" applyFill="1"/>
    <xf numFmtId="4" fontId="6" fillId="0" borderId="9" xfId="0" applyNumberFormat="1" applyFont="1" applyFill="1" applyBorder="1" applyAlignment="1">
      <alignment horizontal="center"/>
    </xf>
    <xf numFmtId="4" fontId="0" fillId="0" borderId="0" xfId="0" applyNumberFormat="1" applyFill="1"/>
    <xf numFmtId="4" fontId="0" fillId="0" borderId="0" xfId="0" applyNumberFormat="1" applyFill="1" applyBorder="1"/>
    <xf numFmtId="4" fontId="0" fillId="0" borderId="1" xfId="0" applyNumberFormat="1" applyFill="1" applyBorder="1"/>
    <xf numFmtId="4" fontId="6" fillId="4" borderId="0" xfId="0" applyNumberFormat="1" applyFont="1" applyFill="1" applyBorder="1" applyAlignment="1">
      <alignment horizontal="center"/>
    </xf>
    <xf numFmtId="4" fontId="6" fillId="0" borderId="0" xfId="0" applyNumberFormat="1" applyFont="1" applyFill="1" applyBorder="1" applyAlignment="1">
      <alignment horizontal="center"/>
    </xf>
    <xf numFmtId="1" fontId="2" fillId="3" borderId="0" xfId="0" applyNumberFormat="1" applyFont="1" applyFill="1"/>
    <xf numFmtId="0" fontId="0" fillId="0" borderId="0" xfId="0" applyFont="1" applyFill="1" applyBorder="1" applyAlignment="1">
      <alignment horizontal="left"/>
    </xf>
    <xf numFmtId="6" fontId="6" fillId="0" borderId="0" xfId="0" applyNumberFormat="1" applyFont="1" applyBorder="1" applyAlignment="1">
      <alignment horizontal="right"/>
    </xf>
    <xf numFmtId="0" fontId="0" fillId="0" borderId="1" xfId="0" applyFont="1" applyFill="1" applyBorder="1" applyAlignment="1">
      <alignment horizontal="left"/>
    </xf>
    <xf numFmtId="0" fontId="0" fillId="0" borderId="1" xfId="0" applyFont="1" applyBorder="1" applyAlignment="1">
      <alignment horizontal="left"/>
    </xf>
    <xf numFmtId="0" fontId="0" fillId="2" borderId="11" xfId="0" applyFont="1" applyFill="1" applyBorder="1" applyAlignment="1">
      <alignment horizontal="left" wrapText="1"/>
    </xf>
    <xf numFmtId="0" fontId="0" fillId="2" borderId="11" xfId="0" applyFont="1" applyFill="1" applyBorder="1" applyAlignment="1">
      <alignment horizontal="right" vertical="center" wrapText="1"/>
    </xf>
    <xf numFmtId="0" fontId="0" fillId="0" borderId="12" xfId="0" applyFont="1" applyFill="1" applyBorder="1" applyAlignment="1">
      <alignment horizontal="left"/>
    </xf>
    <xf numFmtId="0" fontId="6" fillId="2" borderId="1" xfId="0" applyFont="1" applyFill="1" applyBorder="1" applyAlignment="1">
      <alignment horizontal="center" vertical="center" wrapText="1"/>
    </xf>
    <xf numFmtId="44" fontId="6" fillId="0" borderId="12" xfId="1" applyFont="1" applyBorder="1" applyAlignment="1"/>
    <xf numFmtId="165" fontId="3" fillId="0" borderId="6" xfId="0" applyNumberFormat="1" applyFont="1" applyBorder="1"/>
    <xf numFmtId="165" fontId="3" fillId="0" borderId="2" xfId="0" applyNumberFormat="1" applyFont="1" applyBorder="1"/>
    <xf numFmtId="165" fontId="3" fillId="0" borderId="3" xfId="0" applyNumberFormat="1" applyFont="1" applyBorder="1"/>
    <xf numFmtId="0" fontId="0" fillId="2" borderId="1" xfId="0" applyFont="1" applyFill="1" applyBorder="1" applyAlignment="1">
      <alignment horizontal="center" vertical="center" wrapText="1"/>
    </xf>
    <xf numFmtId="44" fontId="0" fillId="0" borderId="1" xfId="1" applyFont="1" applyFill="1" applyBorder="1"/>
    <xf numFmtId="0" fontId="0" fillId="0" borderId="0" xfId="0" applyFont="1" applyFill="1"/>
    <xf numFmtId="44" fontId="6" fillId="0" borderId="0" xfId="1" applyFont="1" applyBorder="1" applyAlignment="1"/>
    <xf numFmtId="44" fontId="6" fillId="0" borderId="1" xfId="1" applyFont="1" applyBorder="1" applyAlignment="1"/>
    <xf numFmtId="0" fontId="11" fillId="3" borderId="11" xfId="0" applyFont="1" applyFill="1" applyBorder="1" applyAlignment="1">
      <alignment vertical="center"/>
    </xf>
    <xf numFmtId="0" fontId="0" fillId="3" borderId="11" xfId="0" applyFont="1" applyFill="1" applyBorder="1"/>
    <xf numFmtId="2" fontId="2" fillId="0" borderId="5" xfId="0" applyNumberFormat="1" applyFont="1" applyBorder="1"/>
    <xf numFmtId="0" fontId="3" fillId="2" borderId="5" xfId="0" applyFont="1" applyFill="1" applyBorder="1" applyAlignment="1">
      <alignment horizontal="center" wrapText="1"/>
    </xf>
    <xf numFmtId="14" fontId="1" fillId="3" borderId="0" xfId="0" applyNumberFormat="1" applyFont="1" applyFill="1" applyAlignment="1">
      <alignment horizontal="right"/>
    </xf>
    <xf numFmtId="44" fontId="6" fillId="0" borderId="0" xfId="1" applyFont="1" applyFill="1" applyBorder="1" applyAlignment="1">
      <alignment horizontal="right"/>
    </xf>
    <xf numFmtId="44" fontId="6" fillId="0" borderId="1" xfId="1" applyFont="1" applyFill="1" applyBorder="1" applyAlignment="1">
      <alignment horizontal="right"/>
    </xf>
    <xf numFmtId="44" fontId="6" fillId="0" borderId="0" xfId="1" applyFont="1" applyFill="1" applyBorder="1" applyAlignment="1">
      <alignment horizontal="center"/>
    </xf>
    <xf numFmtId="44" fontId="6" fillId="0" borderId="0" xfId="0" applyNumberFormat="1" applyFont="1" applyFill="1" applyBorder="1" applyAlignment="1">
      <alignment horizontal="center"/>
    </xf>
    <xf numFmtId="44" fontId="6" fillId="0" borderId="1" xfId="1" applyFont="1" applyFill="1" applyBorder="1" applyAlignment="1">
      <alignment horizontal="center"/>
    </xf>
    <xf numFmtId="0" fontId="23" fillId="0" borderId="0" xfId="0" applyFont="1"/>
    <xf numFmtId="0" fontId="29" fillId="3" borderId="0" xfId="0" applyFont="1" applyFill="1" applyAlignment="1">
      <alignment horizontal="right"/>
    </xf>
    <xf numFmtId="0" fontId="30" fillId="3" borderId="0" xfId="0" applyFont="1" applyFill="1"/>
    <xf numFmtId="0" fontId="25" fillId="3" borderId="14" xfId="0" applyFont="1" applyFill="1" applyBorder="1" applyAlignment="1">
      <alignment vertical="center" wrapText="1"/>
    </xf>
    <xf numFmtId="0" fontId="25" fillId="0" borderId="14" xfId="0" applyFont="1" applyFill="1" applyBorder="1" applyAlignment="1">
      <alignment horizontal="left" vertical="center" wrapText="1"/>
    </xf>
    <xf numFmtId="0" fontId="31" fillId="6" borderId="14" xfId="0" applyFont="1" applyFill="1" applyBorder="1" applyAlignment="1"/>
    <xf numFmtId="0" fontId="31" fillId="6" borderId="13" xfId="0" applyFont="1" applyFill="1" applyBorder="1" applyAlignment="1">
      <alignment horizontal="left"/>
    </xf>
    <xf numFmtId="0" fontId="31" fillId="6" borderId="11" xfId="0" applyFont="1" applyFill="1" applyBorder="1" applyAlignment="1">
      <alignment horizontal="left"/>
    </xf>
    <xf numFmtId="0" fontId="31" fillId="6" borderId="7" xfId="0" applyFont="1" applyFill="1" applyBorder="1" applyAlignment="1">
      <alignment horizontal="left"/>
    </xf>
    <xf numFmtId="0" fontId="23" fillId="0" borderId="0" xfId="0" applyFont="1" applyAlignment="1">
      <alignment horizontal="left" vertical="top" wrapText="1"/>
    </xf>
    <xf numFmtId="0" fontId="27" fillId="3" borderId="13" xfId="0" applyFont="1" applyFill="1" applyBorder="1" applyAlignment="1">
      <alignment horizontal="left" vertical="center" wrapText="1"/>
    </xf>
    <xf numFmtId="0" fontId="27" fillId="3" borderId="11"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0" fillId="2" borderId="5" xfId="0" applyFont="1" applyFill="1" applyBorder="1" applyAlignment="1">
      <alignment horizontal="center" wrapText="1"/>
    </xf>
    <xf numFmtId="0" fontId="0" fillId="2" borderId="3" xfId="0" applyFont="1" applyFill="1" applyBorder="1" applyAlignment="1">
      <alignment horizontal="center" wrapText="1"/>
    </xf>
    <xf numFmtId="0" fontId="3" fillId="2" borderId="12" xfId="0" applyFont="1" applyFill="1" applyBorder="1" applyAlignment="1">
      <alignment horizontal="center"/>
    </xf>
    <xf numFmtId="0" fontId="3" fillId="2" borderId="6" xfId="0" applyFont="1" applyFill="1" applyBorder="1" applyAlignment="1">
      <alignment horizontal="center"/>
    </xf>
    <xf numFmtId="0" fontId="3" fillId="2" borderId="10" xfId="0" applyFont="1" applyFill="1" applyBorder="1" applyAlignment="1">
      <alignment horizontal="center" wrapText="1"/>
    </xf>
    <xf numFmtId="0" fontId="3" fillId="2" borderId="5" xfId="0" applyFont="1" applyFill="1" applyBorder="1" applyAlignment="1">
      <alignment horizontal="center" wrapText="1"/>
    </xf>
    <xf numFmtId="0" fontId="2" fillId="2" borderId="11"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applyAlignment="1">
      <alignment horizontal="center"/>
    </xf>
    <xf numFmtId="0" fontId="7" fillId="2" borderId="0" xfId="0" applyFont="1" applyFill="1" applyBorder="1" applyAlignment="1">
      <alignment horizontal="center" wrapText="1"/>
    </xf>
    <xf numFmtId="0" fontId="7" fillId="2" borderId="1" xfId="0" applyFont="1" applyFill="1" applyBorder="1" applyAlignment="1">
      <alignment horizontal="center" wrapText="1"/>
    </xf>
    <xf numFmtId="0" fontId="4" fillId="2" borderId="0" xfId="0" applyFont="1" applyFill="1" applyBorder="1" applyAlignment="1">
      <alignment horizontal="center" wrapText="1"/>
    </xf>
    <xf numFmtId="0" fontId="4" fillId="2" borderId="1" xfId="0" applyFont="1" applyFill="1" applyBorder="1" applyAlignment="1">
      <alignment horizont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4" fillId="2" borderId="8" xfId="0" applyFont="1" applyFill="1" applyBorder="1" applyAlignment="1">
      <alignment horizontal="center" wrapText="1"/>
    </xf>
    <xf numFmtId="0" fontId="4" fillId="2" borderId="4" xfId="0" applyFont="1" applyFill="1" applyBorder="1" applyAlignment="1">
      <alignment horizontal="center" wrapText="1"/>
    </xf>
    <xf numFmtId="0" fontId="7" fillId="2" borderId="12" xfId="0" applyFont="1" applyFill="1" applyBorder="1" applyAlignment="1">
      <alignment horizontal="center" wrapText="1"/>
    </xf>
    <xf numFmtId="0" fontId="14" fillId="0" borderId="10" xfId="0" applyFont="1" applyBorder="1" applyAlignment="1">
      <alignment horizontal="center"/>
    </xf>
    <xf numFmtId="0" fontId="14" fillId="0" borderId="12" xfId="0" applyFont="1" applyBorder="1" applyAlignment="1">
      <alignment horizontal="center"/>
    </xf>
    <xf numFmtId="0" fontId="14" fillId="0" borderId="6" xfId="0" applyFont="1" applyBorder="1" applyAlignment="1">
      <alignment horizontal="center"/>
    </xf>
    <xf numFmtId="0" fontId="14" fillId="0" borderId="9" xfId="0" applyFont="1" applyBorder="1" applyAlignment="1">
      <alignment horizontal="center"/>
    </xf>
    <xf numFmtId="0" fontId="14" fillId="0" borderId="5" xfId="0" applyFont="1" applyBorder="1" applyAlignment="1">
      <alignment horizontal="center"/>
    </xf>
    <xf numFmtId="0" fontId="14" fillId="0" borderId="0" xfId="0" applyFont="1" applyBorder="1" applyAlignment="1">
      <alignment horizontal="center"/>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0"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14" fillId="0" borderId="2" xfId="0" applyFont="1" applyBorder="1" applyAlignment="1">
      <alignment horizontal="center"/>
    </xf>
    <xf numFmtId="0" fontId="12" fillId="0" borderId="10" xfId="0" applyFont="1" applyBorder="1" applyAlignment="1">
      <alignment horizontal="center"/>
    </xf>
    <xf numFmtId="0" fontId="12" fillId="0" borderId="12" xfId="0" applyFont="1" applyBorder="1" applyAlignment="1">
      <alignment horizontal="center"/>
    </xf>
    <xf numFmtId="0" fontId="12" fillId="0" borderId="6" xfId="0" applyFont="1" applyBorder="1" applyAlignment="1">
      <alignment horizontal="center"/>
    </xf>
    <xf numFmtId="0" fontId="12" fillId="0" borderId="9" xfId="0" applyFont="1" applyBorder="1" applyAlignment="1">
      <alignment horizontal="center"/>
    </xf>
    <xf numFmtId="0" fontId="12" fillId="0" borderId="0" xfId="0" applyFont="1" applyBorder="1" applyAlignment="1">
      <alignment horizontal="center"/>
    </xf>
    <xf numFmtId="0" fontId="12" fillId="0" borderId="2" xfId="0" applyFont="1" applyBorder="1" applyAlignment="1">
      <alignment horizontal="center"/>
    </xf>
    <xf numFmtId="0" fontId="2" fillId="0" borderId="10" xfId="0" applyFont="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10" xfId="0" applyFont="1" applyBorder="1" applyAlignment="1">
      <alignment horizontal="center" vertical="center" textRotation="90"/>
    </xf>
    <xf numFmtId="0" fontId="2" fillId="0" borderId="9" xfId="0" applyFont="1" applyBorder="1" applyAlignment="1">
      <alignment horizontal="center" vertical="center" textRotation="90"/>
    </xf>
    <xf numFmtId="0" fontId="2" fillId="0" borderId="5" xfId="0" applyFont="1" applyBorder="1" applyAlignment="1">
      <alignment horizontal="center" vertical="center" textRotation="90"/>
    </xf>
    <xf numFmtId="0" fontId="3" fillId="0" borderId="10" xfId="0" applyFont="1" applyBorder="1" applyAlignment="1">
      <alignment horizontal="center" wrapText="1"/>
    </xf>
    <xf numFmtId="0" fontId="3" fillId="0" borderId="6" xfId="0" applyFont="1" applyBorder="1" applyAlignment="1">
      <alignment horizontal="center" wrapText="1"/>
    </xf>
    <xf numFmtId="0" fontId="3" fillId="0" borderId="9" xfId="0" applyFont="1" applyBorder="1" applyAlignment="1">
      <alignment horizontal="center" wrapText="1"/>
    </xf>
    <xf numFmtId="0" fontId="3" fillId="0" borderId="5" xfId="0" applyFont="1" applyBorder="1" applyAlignment="1">
      <alignment horizontal="center" wrapText="1"/>
    </xf>
    <xf numFmtId="0" fontId="11" fillId="3" borderId="11" xfId="0" applyFont="1" applyFill="1" applyBorder="1" applyAlignment="1">
      <alignment horizontal="right" vertical="center"/>
    </xf>
    <xf numFmtId="0" fontId="1" fillId="0" borderId="11" xfId="0" applyFont="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colors>
    <mruColors>
      <color rgb="FF01508B"/>
      <color rgb="FFC1C7F5"/>
      <color rgb="FFCCEC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CHCS Colors">
      <a:dk1>
        <a:sysClr val="windowText" lastClr="000000"/>
      </a:dk1>
      <a:lt1>
        <a:sysClr val="window" lastClr="FFFFFF"/>
      </a:lt1>
      <a:dk2>
        <a:srgbClr val="494646"/>
      </a:dk2>
      <a:lt2>
        <a:srgbClr val="F2F2F2"/>
      </a:lt2>
      <a:accent1>
        <a:srgbClr val="0182A9"/>
      </a:accent1>
      <a:accent2>
        <a:srgbClr val="E0B116"/>
      </a:accent2>
      <a:accent3>
        <a:srgbClr val="49A799"/>
      </a:accent3>
      <a:accent4>
        <a:srgbClr val="CC592B"/>
      </a:accent4>
      <a:accent5>
        <a:srgbClr val="01508B"/>
      </a:accent5>
      <a:accent6>
        <a:srgbClr val="4F81BD"/>
      </a:accent6>
      <a:hlink>
        <a:srgbClr val="0182A9"/>
      </a:hlink>
      <a:folHlink>
        <a:srgbClr val="0182A9"/>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showRowColHeaders="0" tabSelected="1" showRuler="0" view="pageLayout" zoomScaleNormal="100" workbookViewId="0">
      <selection activeCell="L2" sqref="L2"/>
    </sheetView>
  </sheetViews>
  <sheetFormatPr defaultRowHeight="15" x14ac:dyDescent="0.25"/>
  <cols>
    <col min="1" max="1" width="14.7109375" customWidth="1"/>
    <col min="2" max="2" width="3.28515625" customWidth="1"/>
    <col min="3" max="3" width="3" customWidth="1"/>
    <col min="4" max="5" width="2.28515625" customWidth="1"/>
    <col min="10" max="11" width="9.140625" customWidth="1"/>
    <col min="12" max="12" width="11.140625" customWidth="1"/>
  </cols>
  <sheetData>
    <row r="1" spans="1:12" ht="21" x14ac:dyDescent="0.35">
      <c r="A1" s="207" t="s">
        <v>164</v>
      </c>
      <c r="B1" s="8"/>
      <c r="C1" s="8"/>
      <c r="D1" s="8"/>
      <c r="E1" s="8"/>
      <c r="F1" s="10"/>
      <c r="G1" s="8"/>
      <c r="H1" s="10"/>
      <c r="I1" s="10"/>
      <c r="J1" s="8"/>
      <c r="K1" s="8"/>
      <c r="L1" s="206"/>
    </row>
    <row r="2" spans="1:12" ht="21" x14ac:dyDescent="0.35">
      <c r="A2" s="207" t="s">
        <v>54</v>
      </c>
      <c r="B2" s="8"/>
      <c r="C2" s="8"/>
      <c r="D2" s="8"/>
      <c r="E2" s="8"/>
      <c r="F2" s="10"/>
      <c r="G2" s="8"/>
      <c r="H2" s="10"/>
      <c r="I2" s="10"/>
      <c r="J2" s="8"/>
      <c r="K2" s="8"/>
    </row>
    <row r="3" spans="1:12" ht="6.75" customHeight="1" x14ac:dyDescent="0.25">
      <c r="A3" s="7"/>
      <c r="B3" s="8"/>
      <c r="C3" s="8"/>
      <c r="D3" s="8"/>
      <c r="E3" s="8"/>
      <c r="F3" s="10"/>
      <c r="G3" s="8"/>
      <c r="H3" s="10"/>
      <c r="I3" s="10"/>
      <c r="J3" s="8"/>
      <c r="K3" s="8"/>
      <c r="L3" s="15"/>
    </row>
    <row r="4" spans="1:12" s="205" customFormat="1" ht="224.25" customHeight="1" x14ac:dyDescent="0.2">
      <c r="A4" s="214" t="s">
        <v>165</v>
      </c>
      <c r="B4" s="214"/>
      <c r="C4" s="214"/>
      <c r="D4" s="214"/>
      <c r="E4" s="214"/>
      <c r="F4" s="214"/>
      <c r="G4" s="214"/>
      <c r="H4" s="214"/>
      <c r="I4" s="214"/>
      <c r="J4" s="214"/>
      <c r="K4" s="214"/>
      <c r="L4" s="214"/>
    </row>
    <row r="5" spans="1:12" s="205" customFormat="1" ht="272.25" customHeight="1" x14ac:dyDescent="0.2">
      <c r="A5" s="214" t="s">
        <v>163</v>
      </c>
      <c r="B5" s="214"/>
      <c r="C5" s="214"/>
      <c r="D5" s="214"/>
      <c r="E5" s="214"/>
      <c r="F5" s="214"/>
      <c r="G5" s="214"/>
      <c r="H5" s="214"/>
      <c r="I5" s="214"/>
      <c r="J5" s="214"/>
      <c r="K5" s="214"/>
      <c r="L5" s="214"/>
    </row>
    <row r="6" spans="1:12" ht="7.5" customHeight="1" x14ac:dyDescent="0.25">
      <c r="A6" s="12"/>
      <c r="B6" s="10"/>
      <c r="C6" s="10"/>
      <c r="D6" s="10"/>
      <c r="E6" s="10"/>
      <c r="F6" s="10"/>
      <c r="G6" s="10"/>
      <c r="H6" s="10"/>
      <c r="I6" s="8"/>
      <c r="J6" s="8"/>
      <c r="K6" s="8"/>
      <c r="L6" s="8"/>
    </row>
    <row r="7" spans="1:12" x14ac:dyDescent="0.25">
      <c r="A7" s="210" t="s">
        <v>35</v>
      </c>
      <c r="B7" s="211" t="s">
        <v>47</v>
      </c>
      <c r="C7" s="212"/>
      <c r="D7" s="212"/>
      <c r="E7" s="212"/>
      <c r="F7" s="212"/>
      <c r="G7" s="212"/>
      <c r="H7" s="212"/>
      <c r="I7" s="212"/>
      <c r="J7" s="212"/>
      <c r="K7" s="212"/>
      <c r="L7" s="213"/>
    </row>
    <row r="8" spans="1:12" ht="57" customHeight="1" x14ac:dyDescent="0.25">
      <c r="A8" s="208" t="s">
        <v>40</v>
      </c>
      <c r="B8" s="215" t="s">
        <v>159</v>
      </c>
      <c r="C8" s="216"/>
      <c r="D8" s="216"/>
      <c r="E8" s="216"/>
      <c r="F8" s="216"/>
      <c r="G8" s="216"/>
      <c r="H8" s="216"/>
      <c r="I8" s="216"/>
      <c r="J8" s="216"/>
      <c r="K8" s="216"/>
      <c r="L8" s="217"/>
    </row>
    <row r="9" spans="1:12" ht="71.25" customHeight="1" x14ac:dyDescent="0.25">
      <c r="A9" s="208" t="s">
        <v>153</v>
      </c>
      <c r="B9" s="215" t="s">
        <v>158</v>
      </c>
      <c r="C9" s="216"/>
      <c r="D9" s="216"/>
      <c r="E9" s="216"/>
      <c r="F9" s="216"/>
      <c r="G9" s="216"/>
      <c r="H9" s="216"/>
      <c r="I9" s="216"/>
      <c r="J9" s="216"/>
      <c r="K9" s="216"/>
      <c r="L9" s="217"/>
    </row>
    <row r="10" spans="1:12" ht="79.349999999999994" customHeight="1" x14ac:dyDescent="0.25">
      <c r="A10" s="208" t="s">
        <v>154</v>
      </c>
      <c r="B10" s="215" t="s">
        <v>160</v>
      </c>
      <c r="C10" s="216"/>
      <c r="D10" s="216"/>
      <c r="E10" s="216"/>
      <c r="F10" s="216"/>
      <c r="G10" s="216"/>
      <c r="H10" s="216"/>
      <c r="I10" s="216"/>
      <c r="J10" s="216"/>
      <c r="K10" s="216"/>
      <c r="L10" s="217"/>
    </row>
    <row r="11" spans="1:12" ht="79.349999999999994" customHeight="1" x14ac:dyDescent="0.25">
      <c r="A11" s="208" t="s">
        <v>155</v>
      </c>
      <c r="B11" s="215" t="s">
        <v>161</v>
      </c>
      <c r="C11" s="216"/>
      <c r="D11" s="216"/>
      <c r="E11" s="216"/>
      <c r="F11" s="216"/>
      <c r="G11" s="216"/>
      <c r="H11" s="216"/>
      <c r="I11" s="216"/>
      <c r="J11" s="216"/>
      <c r="K11" s="216"/>
      <c r="L11" s="217"/>
    </row>
    <row r="12" spans="1:12" ht="44.25" customHeight="1" x14ac:dyDescent="0.25">
      <c r="A12" s="208" t="s">
        <v>48</v>
      </c>
      <c r="B12" s="215" t="s">
        <v>162</v>
      </c>
      <c r="C12" s="216"/>
      <c r="D12" s="216"/>
      <c r="E12" s="216"/>
      <c r="F12" s="216"/>
      <c r="G12" s="216"/>
      <c r="H12" s="216"/>
      <c r="I12" s="216"/>
      <c r="J12" s="216"/>
      <c r="K12" s="216"/>
      <c r="L12" s="217"/>
    </row>
    <row r="13" spans="1:12" ht="45" customHeight="1" x14ac:dyDescent="0.25">
      <c r="A13" s="209" t="s">
        <v>60</v>
      </c>
      <c r="B13" s="218" t="s">
        <v>156</v>
      </c>
      <c r="C13" s="219"/>
      <c r="D13" s="219"/>
      <c r="E13" s="219"/>
      <c r="F13" s="219"/>
      <c r="G13" s="219"/>
      <c r="H13" s="219"/>
      <c r="I13" s="219"/>
      <c r="J13" s="219"/>
      <c r="K13" s="219"/>
      <c r="L13" s="220"/>
    </row>
    <row r="14" spans="1:12" x14ac:dyDescent="0.25">
      <c r="A14" s="66"/>
      <c r="B14" s="66"/>
      <c r="C14" s="66"/>
      <c r="D14" s="66"/>
      <c r="E14" s="66"/>
      <c r="F14" s="66"/>
      <c r="G14" s="66"/>
      <c r="H14" s="66"/>
      <c r="I14" s="1"/>
      <c r="J14" s="1"/>
      <c r="K14" s="1"/>
      <c r="L14" s="1"/>
    </row>
  </sheetData>
  <mergeCells count="9">
    <mergeCell ref="B7:L7"/>
    <mergeCell ref="A4:L4"/>
    <mergeCell ref="A5:L5"/>
    <mergeCell ref="B12:L12"/>
    <mergeCell ref="B13:L13"/>
    <mergeCell ref="B11:L11"/>
    <mergeCell ref="B10:L10"/>
    <mergeCell ref="B9:L9"/>
    <mergeCell ref="B8:L8"/>
  </mergeCells>
  <pageMargins left="0.60416666666666696" right="0.7" top="1" bottom="0.75" header="0.5" footer="0.3"/>
  <pageSetup orientation="portrait" r:id="rId1"/>
  <headerFooter>
    <oddHeader xml:space="preserve">&amp;C &amp;R&amp;"-,Italic"&amp;8&amp;G
</oddHeader>
    <oddFooter xml:space="preserve">&amp;C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showRowColHeaders="0" showRuler="0" showWhiteSpace="0" view="pageLayout" zoomScale="90" zoomScaleNormal="100" zoomScalePageLayoutView="90" workbookViewId="0">
      <selection activeCell="B10" sqref="B10"/>
    </sheetView>
  </sheetViews>
  <sheetFormatPr defaultRowHeight="12.75" x14ac:dyDescent="0.2"/>
  <cols>
    <col min="1" max="1" width="7.7109375" style="3" customWidth="1"/>
    <col min="2" max="2" width="14.85546875" style="3" customWidth="1"/>
    <col min="3" max="3" width="14.42578125" style="3" customWidth="1"/>
    <col min="4" max="4" width="15.140625" style="3" customWidth="1"/>
    <col min="5" max="5" width="15.85546875" style="3" customWidth="1"/>
    <col min="6" max="6" width="13" style="3" customWidth="1"/>
    <col min="7" max="7" width="15.85546875" style="3" customWidth="1"/>
    <col min="8" max="8" width="12.85546875" style="3" customWidth="1"/>
    <col min="9" max="9" width="12.140625" style="3" customWidth="1"/>
    <col min="10" max="16384" width="9.140625" style="3"/>
  </cols>
  <sheetData>
    <row r="1" spans="1:9" ht="15" x14ac:dyDescent="0.25">
      <c r="A1" s="7" t="s">
        <v>123</v>
      </c>
      <c r="B1" s="10"/>
      <c r="C1" s="8"/>
      <c r="D1" s="10"/>
      <c r="E1" s="10"/>
      <c r="F1" s="10"/>
      <c r="G1" s="10"/>
      <c r="H1" s="10"/>
      <c r="I1" s="206"/>
    </row>
    <row r="2" spans="1:9" ht="15" x14ac:dyDescent="0.25">
      <c r="A2" s="7" t="s">
        <v>152</v>
      </c>
      <c r="B2" s="10"/>
      <c r="C2" s="8"/>
      <c r="E2" s="10"/>
      <c r="G2" s="10"/>
      <c r="H2" s="10"/>
      <c r="I2" s="10"/>
    </row>
    <row r="3" spans="1:9" ht="15" x14ac:dyDescent="0.25">
      <c r="A3" s="10"/>
      <c r="B3" s="8"/>
      <c r="C3" s="8"/>
      <c r="D3" s="10"/>
      <c r="E3" s="10"/>
      <c r="F3" s="10"/>
      <c r="G3" s="39"/>
      <c r="H3" s="10"/>
      <c r="I3" s="199"/>
    </row>
    <row r="4" spans="1:9" ht="15" x14ac:dyDescent="0.2">
      <c r="A4" s="46" t="s">
        <v>62</v>
      </c>
      <c r="B4" s="11"/>
      <c r="C4" s="11"/>
      <c r="D4" s="10"/>
      <c r="E4" s="10"/>
      <c r="F4" s="10"/>
      <c r="G4" s="39"/>
      <c r="H4" s="10"/>
      <c r="I4" s="10"/>
    </row>
    <row r="5" spans="1:9" ht="15" x14ac:dyDescent="0.2">
      <c r="A5" s="17" t="s">
        <v>63</v>
      </c>
      <c r="B5" s="11"/>
      <c r="C5" s="11"/>
      <c r="D5" s="10"/>
      <c r="E5" s="10"/>
      <c r="F5" s="10"/>
      <c r="G5" s="39"/>
      <c r="H5" s="10"/>
      <c r="I5" s="10"/>
    </row>
    <row r="6" spans="1:9" ht="15" x14ac:dyDescent="0.2">
      <c r="A6" s="17" t="s">
        <v>122</v>
      </c>
      <c r="B6" s="11"/>
      <c r="C6" s="11"/>
      <c r="D6" s="10"/>
      <c r="E6" s="10"/>
      <c r="F6" s="10"/>
      <c r="G6" s="39"/>
      <c r="H6" s="10"/>
      <c r="I6" s="10"/>
    </row>
    <row r="7" spans="1:9" ht="15" x14ac:dyDescent="0.2">
      <c r="A7" s="74"/>
      <c r="B7" s="47"/>
      <c r="C7" s="47"/>
      <c r="D7" s="48"/>
      <c r="E7" s="48"/>
      <c r="F7" s="48"/>
      <c r="G7" s="75"/>
      <c r="H7" s="48"/>
      <c r="I7" s="48"/>
    </row>
    <row r="8" spans="1:9" ht="30" customHeight="1" x14ac:dyDescent="0.25">
      <c r="A8" s="73"/>
      <c r="B8" s="71" t="s">
        <v>124</v>
      </c>
      <c r="C8" s="71" t="s">
        <v>125</v>
      </c>
      <c r="D8" s="72" t="s">
        <v>126</v>
      </c>
      <c r="E8" s="221" t="s">
        <v>61</v>
      </c>
      <c r="F8" s="222"/>
      <c r="G8" s="225" t="s">
        <v>73</v>
      </c>
      <c r="H8" s="223" t="s">
        <v>28</v>
      </c>
      <c r="I8" s="224"/>
    </row>
    <row r="9" spans="1:9" ht="65.25" customHeight="1" x14ac:dyDescent="0.2">
      <c r="A9" s="43" t="s">
        <v>1</v>
      </c>
      <c r="B9" s="68" t="s">
        <v>127</v>
      </c>
      <c r="C9" s="68" t="s">
        <v>128</v>
      </c>
      <c r="D9" s="78" t="s">
        <v>128</v>
      </c>
      <c r="E9" s="68" t="s">
        <v>64</v>
      </c>
      <c r="F9" s="78" t="s">
        <v>59</v>
      </c>
      <c r="G9" s="226"/>
      <c r="H9" s="76" t="s">
        <v>30</v>
      </c>
      <c r="I9" s="77" t="s">
        <v>29</v>
      </c>
    </row>
    <row r="10" spans="1:9" x14ac:dyDescent="0.2">
      <c r="A10" s="5" t="s">
        <v>0</v>
      </c>
      <c r="B10" s="145" t="e">
        <f ca="1">'2. Estimates - Pops. 1+2'!H16+'2. Estimates - Pops. 1+2'!H22</f>
        <v>#REF!</v>
      </c>
      <c r="C10" s="145" t="e">
        <f ca="1">'2. Estimates - Pops. 1+2'!H29+'2. Estimates - Pops. 1+2'!H35</f>
        <v>#REF!</v>
      </c>
      <c r="D10" s="146" t="e">
        <f ca="1">'2. Estimates - Pops. 1+2'!H44+'2. Estimates - Pops. 1+2'!H50</f>
        <v>#REF!</v>
      </c>
      <c r="E10" s="145" t="e">
        <f ca="1">SUM(B10:D10)</f>
        <v>#REF!</v>
      </c>
      <c r="F10" s="147">
        <f>'5. Operating Costs'!I22</f>
        <v>0</v>
      </c>
      <c r="G10" s="134" t="e">
        <f ca="1">E10-F10</f>
        <v>#REF!</v>
      </c>
      <c r="H10" s="134" t="e">
        <f ca="1">G10-1.96*(E14/SQRT(960*3))</f>
        <v>#REF!</v>
      </c>
      <c r="I10" s="148" t="e">
        <f ca="1">G10+1.96*(E14/SQRT(960*3))</f>
        <v>#REF!</v>
      </c>
    </row>
    <row r="11" spans="1:9" x14ac:dyDescent="0.2">
      <c r="A11" s="5" t="s">
        <v>2</v>
      </c>
      <c r="B11" s="145" t="e">
        <f ca="1">'2. Estimates - Pops. 1+2'!H17+'2. Estimates - Pops. 1+2'!H23</f>
        <v>#REF!</v>
      </c>
      <c r="C11" s="145" t="e">
        <f ca="1">'2. Estimates - Pops. 1+2'!H30+'2. Estimates - Pops. 1+2'!H36</f>
        <v>#REF!</v>
      </c>
      <c r="D11" s="146" t="e">
        <f ca="1">'2. Estimates - Pops. 1+2'!H45+'2. Estimates - Pops. 1+2'!H51</f>
        <v>#REF!</v>
      </c>
      <c r="E11" s="145" t="e">
        <f t="shared" ref="E11:E12" ca="1" si="0">SUM(B11:D11)</f>
        <v>#REF!</v>
      </c>
      <c r="F11" s="146">
        <f>'5. Operating Costs'!I22</f>
        <v>0</v>
      </c>
      <c r="G11" s="134" t="e">
        <f t="shared" ref="G11:G12" ca="1" si="1">E11-F11</f>
        <v>#REF!</v>
      </c>
      <c r="H11" s="134" t="e">
        <f t="shared" ref="H11:H12" ca="1" si="2">G11-1.96*(E15/SQRT(960*3))</f>
        <v>#REF!</v>
      </c>
      <c r="I11" s="135" t="e">
        <f t="shared" ref="I11:I12" ca="1" si="3">G11+1.96*(E15/SQRT(960*3))</f>
        <v>#REF!</v>
      </c>
    </row>
    <row r="12" spans="1:9" x14ac:dyDescent="0.2">
      <c r="A12" s="6" t="s">
        <v>3</v>
      </c>
      <c r="B12" s="149" t="e">
        <f ca="1">'2. Estimates - Pops. 1+2'!H18+'2. Estimates - Pops. 1+2'!H24</f>
        <v>#REF!</v>
      </c>
      <c r="C12" s="149" t="e">
        <f ca="1">'2. Estimates - Pops. 1+2'!H31+'2. Estimates - Pops. 1+2'!H37</f>
        <v>#REF!</v>
      </c>
      <c r="D12" s="150" t="e">
        <f ca="1">'2. Estimates - Pops. 1+2'!H46+'2. Estimates - Pops. 1+2'!H52</f>
        <v>#REF!</v>
      </c>
      <c r="E12" s="168" t="e">
        <f t="shared" ca="1" si="0"/>
        <v>#REF!</v>
      </c>
      <c r="F12" s="150">
        <f>'5. Operating Costs'!I22</f>
        <v>0</v>
      </c>
      <c r="G12" s="137" t="e">
        <f t="shared" ca="1" si="1"/>
        <v>#REF!</v>
      </c>
      <c r="H12" s="137" t="e">
        <f t="shared" ca="1" si="2"/>
        <v>#REF!</v>
      </c>
      <c r="I12" s="138" t="e">
        <f t="shared" ca="1" si="3"/>
        <v>#REF!</v>
      </c>
    </row>
    <row r="13" spans="1:9" x14ac:dyDescent="0.2">
      <c r="A13" s="10"/>
      <c r="B13" s="10"/>
      <c r="C13" s="10"/>
      <c r="D13" s="10"/>
      <c r="E13" s="10"/>
      <c r="F13" s="10"/>
      <c r="G13" s="10"/>
      <c r="H13" s="10"/>
      <c r="I13" s="10"/>
    </row>
    <row r="14" spans="1:9" hidden="1" x14ac:dyDescent="0.2">
      <c r="A14" s="10"/>
      <c r="B14" s="177" t="e">
        <f>SQRT(('2. Estimates - Pops. 1+2'!#REF!)^2+('2. Estimates - Pops. 1+2'!#REF!)^2)</f>
        <v>#REF!</v>
      </c>
      <c r="C14" s="177" t="e">
        <f>SQRT(('2. Estimates - Pops. 1+2'!#REF!)^2+('2. Estimates - Pops. 1+2'!#REF!)^2)</f>
        <v>#REF!</v>
      </c>
      <c r="D14" s="177" t="e">
        <f>SQRT(('2. Estimates - Pops. 1+2'!#REF!)^2+('2. Estimates - Pops. 1+2'!#REF!)^2)</f>
        <v>#REF!</v>
      </c>
      <c r="E14" s="177" t="e">
        <f>SQRT((B14)^2+(C14)^2+(D14)^2)</f>
        <v>#REF!</v>
      </c>
      <c r="F14" s="10"/>
      <c r="G14" s="10"/>
      <c r="H14" s="10"/>
      <c r="I14" s="10"/>
    </row>
    <row r="15" spans="1:9" hidden="1" x14ac:dyDescent="0.2">
      <c r="A15" s="10"/>
      <c r="B15" s="177" t="e">
        <f>SQRT(('2. Estimates - Pops. 1+2'!#REF!)^2+('2. Estimates - Pops. 1+2'!#REF!)^2)</f>
        <v>#REF!</v>
      </c>
      <c r="C15" s="177" t="e">
        <f>SQRT(('2. Estimates - Pops. 1+2'!#REF!)^2+('2. Estimates - Pops. 1+2'!#REF!)^2)</f>
        <v>#REF!</v>
      </c>
      <c r="D15" s="177" t="e">
        <f>SQRT(('2. Estimates - Pops. 1+2'!#REF!)^2+('2. Estimates - Pops. 1+2'!#REF!)^2)</f>
        <v>#REF!</v>
      </c>
      <c r="E15" s="177" t="e">
        <f t="shared" ref="E15:E16" si="4">SQRT((B15)^2+(C15)^2+(D15)^2)</f>
        <v>#REF!</v>
      </c>
      <c r="F15" s="10"/>
      <c r="G15" s="10"/>
      <c r="H15" s="10"/>
      <c r="I15" s="10"/>
    </row>
    <row r="16" spans="1:9" hidden="1" x14ac:dyDescent="0.2">
      <c r="A16" s="10"/>
      <c r="B16" s="177" t="e">
        <f>SQRT(('2. Estimates - Pops. 1+2'!#REF!)^2+('2. Estimates - Pops. 1+2'!#REF!)^2)</f>
        <v>#REF!</v>
      </c>
      <c r="C16" s="177" t="e">
        <f>SQRT(('2. Estimates - Pops. 1+2'!#REF!)^2+('2. Estimates - Pops. 1+2'!#REF!)^2)</f>
        <v>#REF!</v>
      </c>
      <c r="D16" s="177" t="e">
        <f>SQRT(('2. Estimates - Pops. 1+2'!#REF!)^2+('2. Estimates - Pops. 1+2'!#REF!)^2)</f>
        <v>#REF!</v>
      </c>
      <c r="E16" s="177" t="e">
        <f t="shared" si="4"/>
        <v>#REF!</v>
      </c>
      <c r="F16" s="10"/>
      <c r="G16" s="10"/>
      <c r="H16" s="10"/>
      <c r="I16" s="10"/>
    </row>
    <row r="17" spans="1:9" x14ac:dyDescent="0.2">
      <c r="A17" s="10"/>
      <c r="B17" s="10"/>
      <c r="C17" s="10"/>
      <c r="D17" s="10"/>
      <c r="E17" s="10"/>
      <c r="F17" s="10"/>
      <c r="G17" s="10"/>
      <c r="H17" s="10"/>
      <c r="I17" s="10"/>
    </row>
    <row r="18" spans="1:9" x14ac:dyDescent="0.2">
      <c r="A18" s="10"/>
      <c r="B18" s="10"/>
      <c r="C18" s="10"/>
      <c r="D18" s="10"/>
      <c r="E18" s="10"/>
      <c r="F18" s="10"/>
      <c r="G18" s="10"/>
      <c r="H18" s="10"/>
      <c r="I18" s="10"/>
    </row>
    <row r="19" spans="1:9" x14ac:dyDescent="0.2">
      <c r="A19" s="10"/>
      <c r="B19" s="10"/>
      <c r="C19" s="10"/>
      <c r="D19" s="10"/>
      <c r="E19" s="10"/>
      <c r="F19" s="10"/>
      <c r="G19" s="10"/>
      <c r="H19" s="10"/>
      <c r="I19" s="10"/>
    </row>
    <row r="20" spans="1:9" x14ac:dyDescent="0.2">
      <c r="A20" s="10"/>
      <c r="B20" s="10"/>
      <c r="C20" s="10"/>
      <c r="D20" s="10"/>
      <c r="E20" s="10"/>
      <c r="F20" s="10"/>
      <c r="G20" s="10"/>
      <c r="H20" s="10"/>
      <c r="I20" s="10"/>
    </row>
    <row r="21" spans="1:9" x14ac:dyDescent="0.2">
      <c r="A21" s="10"/>
      <c r="B21" s="10"/>
      <c r="C21" s="10"/>
      <c r="D21" s="10"/>
      <c r="E21" s="10"/>
      <c r="F21" s="10"/>
      <c r="G21" s="10"/>
      <c r="H21" s="10"/>
      <c r="I21" s="10"/>
    </row>
    <row r="22" spans="1:9" x14ac:dyDescent="0.2">
      <c r="A22" s="10"/>
      <c r="B22" s="10"/>
      <c r="C22" s="10"/>
      <c r="D22" s="10"/>
      <c r="E22" s="10"/>
      <c r="F22" s="10"/>
      <c r="G22" s="10"/>
      <c r="H22" s="10"/>
      <c r="I22" s="10"/>
    </row>
    <row r="23" spans="1:9" x14ac:dyDescent="0.2">
      <c r="A23" s="10"/>
      <c r="B23" s="10"/>
      <c r="C23" s="10"/>
      <c r="D23" s="10"/>
      <c r="E23" s="10"/>
      <c r="F23" s="10"/>
      <c r="G23" s="10"/>
      <c r="H23" s="10"/>
      <c r="I23" s="10"/>
    </row>
    <row r="24" spans="1:9" x14ac:dyDescent="0.2">
      <c r="A24" s="10"/>
      <c r="B24" s="10"/>
      <c r="C24" s="10"/>
      <c r="D24" s="10"/>
      <c r="E24" s="10"/>
      <c r="F24" s="10"/>
      <c r="G24" s="10"/>
      <c r="H24" s="10"/>
      <c r="I24" s="10"/>
    </row>
    <row r="25" spans="1:9" x14ac:dyDescent="0.2">
      <c r="A25" s="10"/>
      <c r="B25" s="10"/>
      <c r="C25" s="10"/>
      <c r="D25" s="10"/>
      <c r="E25" s="10"/>
      <c r="F25" s="10"/>
      <c r="G25" s="10"/>
      <c r="H25" s="10"/>
      <c r="I25" s="10"/>
    </row>
    <row r="26" spans="1:9" x14ac:dyDescent="0.2">
      <c r="A26" s="10"/>
      <c r="B26" s="10"/>
      <c r="C26" s="10"/>
      <c r="D26" s="10"/>
      <c r="E26" s="10"/>
      <c r="F26" s="10"/>
      <c r="G26" s="10"/>
      <c r="H26" s="10"/>
      <c r="I26" s="10"/>
    </row>
    <row r="27" spans="1:9" x14ac:dyDescent="0.2">
      <c r="A27" s="10"/>
      <c r="B27" s="10"/>
      <c r="C27" s="10"/>
      <c r="D27" s="10"/>
      <c r="E27" s="10"/>
      <c r="F27" s="10"/>
      <c r="G27" s="10"/>
      <c r="H27" s="10"/>
      <c r="I27" s="10"/>
    </row>
    <row r="28" spans="1:9" x14ac:dyDescent="0.2">
      <c r="A28" s="10"/>
      <c r="B28" s="10"/>
      <c r="C28" s="10"/>
      <c r="D28" s="10"/>
      <c r="E28" s="10"/>
      <c r="F28" s="10"/>
      <c r="G28" s="10"/>
      <c r="H28" s="10"/>
      <c r="I28" s="10"/>
    </row>
    <row r="29" spans="1:9" x14ac:dyDescent="0.2">
      <c r="A29" s="10"/>
      <c r="B29" s="10"/>
      <c r="C29" s="10"/>
      <c r="D29" s="10"/>
      <c r="E29" s="10"/>
      <c r="F29" s="10"/>
      <c r="G29" s="10"/>
      <c r="H29" s="10"/>
      <c r="I29" s="10"/>
    </row>
    <row r="30" spans="1:9" x14ac:dyDescent="0.2">
      <c r="A30" s="10"/>
      <c r="B30" s="10"/>
      <c r="C30" s="10"/>
      <c r="D30" s="10"/>
      <c r="E30" s="10"/>
      <c r="F30" s="10"/>
      <c r="G30" s="10"/>
      <c r="H30" s="10"/>
      <c r="I30" s="10"/>
    </row>
    <row r="31" spans="1:9" x14ac:dyDescent="0.2">
      <c r="A31" s="10"/>
      <c r="B31" s="10"/>
      <c r="C31" s="10"/>
      <c r="D31" s="10"/>
      <c r="E31" s="10"/>
      <c r="F31" s="10"/>
      <c r="G31" s="10"/>
      <c r="H31" s="10"/>
      <c r="I31" s="10"/>
    </row>
    <row r="32" spans="1:9" x14ac:dyDescent="0.2">
      <c r="A32" s="10"/>
      <c r="B32" s="10"/>
      <c r="C32" s="10"/>
      <c r="D32" s="10"/>
      <c r="E32" s="10"/>
      <c r="F32" s="10"/>
      <c r="G32" s="10"/>
      <c r="H32" s="10"/>
      <c r="I32" s="10"/>
    </row>
    <row r="33" spans="1:9" x14ac:dyDescent="0.2">
      <c r="A33" s="10"/>
      <c r="B33" s="10"/>
      <c r="C33" s="10"/>
      <c r="D33" s="10"/>
      <c r="E33" s="10"/>
      <c r="F33" s="10"/>
      <c r="G33" s="10"/>
      <c r="H33" s="10"/>
      <c r="I33" s="10"/>
    </row>
    <row r="34" spans="1:9" x14ac:dyDescent="0.2">
      <c r="A34" s="10"/>
      <c r="B34" s="10"/>
      <c r="C34" s="10"/>
      <c r="D34" s="10"/>
      <c r="E34" s="10"/>
      <c r="F34" s="10"/>
      <c r="G34" s="10"/>
      <c r="H34" s="10"/>
      <c r="I34" s="10"/>
    </row>
    <row r="35" spans="1:9" x14ac:dyDescent="0.2">
      <c r="A35" s="10"/>
      <c r="B35" s="10"/>
      <c r="C35" s="10"/>
      <c r="D35" s="10"/>
      <c r="E35" s="10"/>
      <c r="F35" s="10"/>
      <c r="G35" s="10"/>
      <c r="H35" s="10"/>
      <c r="I35" s="10"/>
    </row>
    <row r="36" spans="1:9" x14ac:dyDescent="0.2">
      <c r="A36" s="10"/>
      <c r="B36" s="10"/>
      <c r="C36" s="10"/>
      <c r="D36" s="10"/>
      <c r="E36" s="10"/>
      <c r="F36" s="10"/>
      <c r="G36" s="10"/>
      <c r="H36" s="10"/>
      <c r="I36" s="10"/>
    </row>
    <row r="37" spans="1:9" x14ac:dyDescent="0.2">
      <c r="A37" s="10"/>
      <c r="B37" s="10"/>
      <c r="C37" s="10"/>
      <c r="D37" s="10"/>
      <c r="E37" s="10"/>
      <c r="F37" s="10"/>
      <c r="G37" s="10"/>
      <c r="H37" s="10"/>
      <c r="I37" s="10"/>
    </row>
    <row r="38" spans="1:9" x14ac:dyDescent="0.2">
      <c r="A38" s="10"/>
      <c r="B38" s="10"/>
      <c r="C38" s="10"/>
      <c r="D38" s="10"/>
      <c r="E38" s="10"/>
      <c r="F38" s="10"/>
      <c r="G38" s="10"/>
      <c r="H38" s="10"/>
      <c r="I38" s="10"/>
    </row>
    <row r="39" spans="1:9" x14ac:dyDescent="0.2">
      <c r="A39" s="10"/>
      <c r="B39" s="10"/>
      <c r="C39" s="10"/>
      <c r="D39" s="10"/>
      <c r="E39" s="10"/>
      <c r="F39" s="10"/>
      <c r="G39" s="10"/>
      <c r="H39" s="10"/>
      <c r="I39" s="10"/>
    </row>
    <row r="40" spans="1:9" x14ac:dyDescent="0.2">
      <c r="A40" s="10"/>
      <c r="B40" s="10"/>
      <c r="C40" s="10"/>
      <c r="D40" s="10"/>
      <c r="E40" s="10"/>
      <c r="F40" s="10"/>
      <c r="G40" s="10"/>
      <c r="H40" s="10"/>
      <c r="I40" s="10"/>
    </row>
  </sheetData>
  <mergeCells count="3">
    <mergeCell ref="E8:F8"/>
    <mergeCell ref="H8:I8"/>
    <mergeCell ref="G8:G9"/>
  </mergeCells>
  <pageMargins left="0.45" right="0.45" top="1" bottom="0.5" header="0.5" footer="0.3"/>
  <pageSetup orientation="landscape" r:id="rId1"/>
  <headerFooter>
    <oddHeader xml:space="preserve">&amp;R&amp;"-,Italic"&amp;8&amp;G
Developed by Mathematica Policy Research
</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RowColHeaders="0" showRuler="0" showWhiteSpace="0" view="pageLayout" zoomScale="90" zoomScaleNormal="100" zoomScalePageLayoutView="90" workbookViewId="0">
      <selection activeCell="B16" sqref="B16"/>
    </sheetView>
  </sheetViews>
  <sheetFormatPr defaultRowHeight="12.75" x14ac:dyDescent="0.2"/>
  <cols>
    <col min="1" max="1" width="8" style="3" customWidth="1"/>
    <col min="2" max="3" width="11.85546875" style="3" customWidth="1"/>
    <col min="4" max="4" width="12.5703125" style="3" customWidth="1"/>
    <col min="5" max="5" width="11" style="3" customWidth="1"/>
    <col min="6" max="6" width="14.28515625" style="3" customWidth="1"/>
    <col min="7" max="7" width="14" style="3" customWidth="1"/>
    <col min="8" max="8" width="13.5703125" style="3" customWidth="1"/>
    <col min="9" max="9" width="12.140625" style="3" customWidth="1"/>
    <col min="10" max="10" width="13.7109375" style="3" customWidth="1"/>
    <col min="11" max="16384" width="9.140625" style="3"/>
  </cols>
  <sheetData>
    <row r="1" spans="1:10" ht="15" x14ac:dyDescent="0.25">
      <c r="A1" s="7" t="s">
        <v>123</v>
      </c>
      <c r="B1" s="8"/>
      <c r="C1" s="8"/>
      <c r="D1" s="8"/>
      <c r="E1" s="8"/>
      <c r="F1" s="8"/>
      <c r="G1" s="8"/>
      <c r="H1" s="10"/>
      <c r="I1" s="8"/>
      <c r="J1" s="206"/>
    </row>
    <row r="2" spans="1:10" ht="15" x14ac:dyDescent="0.25">
      <c r="A2" s="7" t="s">
        <v>4</v>
      </c>
      <c r="B2" s="8"/>
      <c r="C2" s="8"/>
      <c r="D2" s="8"/>
      <c r="E2" s="8"/>
      <c r="F2" s="8"/>
      <c r="G2" s="8"/>
      <c r="H2" s="10"/>
      <c r="I2" s="8"/>
      <c r="J2" s="199"/>
    </row>
    <row r="3" spans="1:10" ht="15" x14ac:dyDescent="0.25">
      <c r="A3" s="10"/>
      <c r="B3" s="8"/>
      <c r="C3" s="8"/>
      <c r="D3" s="8"/>
      <c r="E3" s="8"/>
      <c r="F3" s="8"/>
      <c r="G3" s="8"/>
      <c r="H3" s="8"/>
      <c r="I3" s="8"/>
      <c r="J3" s="10"/>
    </row>
    <row r="4" spans="1:10" x14ac:dyDescent="0.2">
      <c r="A4" s="46" t="s">
        <v>49</v>
      </c>
      <c r="B4" s="11"/>
      <c r="C4" s="11"/>
      <c r="D4" s="11"/>
      <c r="E4" s="11"/>
      <c r="F4" s="11"/>
      <c r="G4" s="11"/>
      <c r="H4" s="11"/>
      <c r="I4" s="11"/>
      <c r="J4" s="10"/>
    </row>
    <row r="5" spans="1:10" x14ac:dyDescent="0.2">
      <c r="A5" s="18" t="s">
        <v>56</v>
      </c>
      <c r="B5" s="11"/>
      <c r="C5" s="11"/>
      <c r="D5" s="11"/>
      <c r="E5" s="11"/>
      <c r="F5" s="11"/>
      <c r="G5" s="11"/>
      <c r="H5" s="11"/>
      <c r="I5" s="11"/>
      <c r="J5" s="10"/>
    </row>
    <row r="6" spans="1:10" x14ac:dyDescent="0.2">
      <c r="A6" s="17" t="s">
        <v>149</v>
      </c>
      <c r="B6" s="11"/>
      <c r="C6" s="11"/>
      <c r="D6" s="11"/>
      <c r="E6" s="11"/>
      <c r="F6" s="11"/>
      <c r="G6" s="11"/>
      <c r="H6" s="11"/>
      <c r="I6" s="11"/>
      <c r="J6" s="10"/>
    </row>
    <row r="7" spans="1:10" x14ac:dyDescent="0.2">
      <c r="A7" s="17" t="s">
        <v>150</v>
      </c>
      <c r="B7" s="11"/>
      <c r="C7" s="11"/>
      <c r="D7" s="11"/>
      <c r="E7" s="11"/>
      <c r="F7" s="11"/>
      <c r="G7" s="11"/>
      <c r="H7" s="11"/>
      <c r="I7" s="11"/>
      <c r="J7" s="10"/>
    </row>
    <row r="8" spans="1:10" x14ac:dyDescent="0.2">
      <c r="A8" s="17" t="s">
        <v>151</v>
      </c>
      <c r="B8" s="11"/>
      <c r="C8" s="11"/>
      <c r="D8" s="11"/>
      <c r="E8" s="11"/>
      <c r="F8" s="11"/>
      <c r="G8" s="11"/>
      <c r="H8" s="11"/>
      <c r="I8" s="11"/>
      <c r="J8" s="10"/>
    </row>
    <row r="9" spans="1:10" x14ac:dyDescent="0.2">
      <c r="A9" s="17" t="s">
        <v>52</v>
      </c>
      <c r="B9" s="11"/>
      <c r="C9" s="11"/>
      <c r="D9" s="11"/>
      <c r="E9" s="11"/>
      <c r="F9" s="11"/>
      <c r="G9" s="11"/>
      <c r="H9" s="11"/>
      <c r="I9" s="11"/>
      <c r="J9" s="10"/>
    </row>
    <row r="10" spans="1:10" ht="14.25" customHeight="1" x14ac:dyDescent="0.2">
      <c r="A10" s="17" t="s">
        <v>53</v>
      </c>
      <c r="B10" s="11"/>
      <c r="C10" s="11"/>
      <c r="D10" s="11"/>
      <c r="E10" s="11"/>
      <c r="F10" s="11"/>
      <c r="G10" s="11"/>
      <c r="H10" s="11"/>
      <c r="I10" s="11"/>
      <c r="J10" s="10"/>
    </row>
    <row r="11" spans="1:10" ht="13.5" customHeight="1" x14ac:dyDescent="0.2">
      <c r="A11" s="17"/>
      <c r="B11" s="11"/>
      <c r="C11" s="11"/>
      <c r="D11" s="11"/>
      <c r="E11" s="11"/>
      <c r="F11" s="11"/>
      <c r="G11" s="11"/>
      <c r="H11" s="11"/>
      <c r="I11" s="11"/>
      <c r="J11" s="10"/>
    </row>
    <row r="12" spans="1:10" ht="15" x14ac:dyDescent="0.25">
      <c r="A12" s="7" t="s">
        <v>129</v>
      </c>
      <c r="B12" s="11"/>
      <c r="C12" s="11"/>
      <c r="D12" s="11"/>
      <c r="E12" s="11"/>
      <c r="F12" s="11"/>
      <c r="G12" s="11"/>
      <c r="H12" s="11"/>
      <c r="I12" s="47"/>
      <c r="J12" s="48"/>
    </row>
    <row r="13" spans="1:10" x14ac:dyDescent="0.2">
      <c r="A13" s="14"/>
      <c r="B13" s="227" t="s">
        <v>130</v>
      </c>
      <c r="C13" s="227"/>
      <c r="D13" s="227"/>
      <c r="E13" s="227"/>
      <c r="F13" s="227"/>
      <c r="G13" s="227"/>
      <c r="H13" s="227"/>
      <c r="I13" s="227"/>
      <c r="J13" s="228"/>
    </row>
    <row r="14" spans="1:10" ht="15" customHeight="1" x14ac:dyDescent="0.2">
      <c r="A14" s="35"/>
      <c r="B14" s="236" t="s">
        <v>44</v>
      </c>
      <c r="C14" s="230" t="s">
        <v>36</v>
      </c>
      <c r="D14" s="232" t="s">
        <v>38</v>
      </c>
      <c r="E14" s="230" t="s">
        <v>37</v>
      </c>
      <c r="F14" s="238" t="s">
        <v>41</v>
      </c>
      <c r="G14" s="234" t="s">
        <v>39</v>
      </c>
      <c r="H14" s="49"/>
      <c r="I14" s="223" t="s">
        <v>28</v>
      </c>
      <c r="J14" s="224"/>
    </row>
    <row r="15" spans="1:10" s="13" customFormat="1" ht="37.5" customHeight="1" x14ac:dyDescent="0.2">
      <c r="A15" s="21" t="s">
        <v>1</v>
      </c>
      <c r="B15" s="237"/>
      <c r="C15" s="231"/>
      <c r="D15" s="233"/>
      <c r="E15" s="231"/>
      <c r="F15" s="231"/>
      <c r="G15" s="235"/>
      <c r="H15" s="42" t="s">
        <v>58</v>
      </c>
      <c r="I15" s="40" t="s">
        <v>30</v>
      </c>
      <c r="J15" s="41" t="s">
        <v>29</v>
      </c>
    </row>
    <row r="16" spans="1:10" x14ac:dyDescent="0.2">
      <c r="A16" s="5" t="s">
        <v>0</v>
      </c>
      <c r="B16" s="5"/>
      <c r="C16" s="126"/>
      <c r="D16" s="126"/>
      <c r="E16" s="127">
        <f ca="1">IF( D16="",C16, IF( CELL("type", D16) = "v", D16))</f>
        <v>0</v>
      </c>
      <c r="F16" s="134">
        <f ca="1">((B16*'3. Service Use - Pop. 1'!I$18*'3. Service Use - Pop. 1'!I$50)+
(B16*'3. Service Use - Pop. 1'!I$21*'3. Service Use - Pop. 1'!I$53)+
(B16*'3. Service Use - Pop. 1'!I$24*'3. Service Use - Pop. 1'!I$56)+
(B16*'3. Service Use - Pop. 1'!I$27*'3. Service Use - Pop. 1'!I$59))*(1-E16) +
((B16*'3. Service Use - Pop. 1'!$I6*'3. Service Use - Pop. 1'!I$38) +
(B16*'3. Service Use - Pop. 1'!I$9*'3. Service Use - Pop. 1'!I$41)+
(B16*'3. Service Use - Pop. 1'!I$12*'3. Service Use - Pop. 1'!I$44)+
(B16*'3. Service Use - Pop. 1'!I$15*'3. Service Use - Pop. 1'!I$47))*E16</f>
        <v>0</v>
      </c>
      <c r="G16" s="135">
        <f>(B16*'3. Service Use - Pop. 1'!I$18*'3. Service Use - Pop. 1'!I$50)+
(B16*'3. Service Use - Pop. 1'!I$21*'3. Service Use - Pop. 1'!I$53)+
(B16*'3. Service Use - Pop. 1'!I$24*'3. Service Use - Pop. 1'!I$56)+
(B16*'3. Service Use - Pop. 1'!I$27*'3. Service Use - Pop. 1'!I$59)</f>
        <v>0</v>
      </c>
      <c r="H16" s="136">
        <f ca="1">G16-F16</f>
        <v>0</v>
      </c>
      <c r="I16" s="136" t="e">
        <f ca="1">H16-1.96*(#REF!/SQRT(B16))</f>
        <v>#REF!</v>
      </c>
      <c r="J16" s="187" t="e">
        <f ca="1">H16+1.96*(#REF!/SQRT(B16))</f>
        <v>#REF!</v>
      </c>
    </row>
    <row r="17" spans="1:10" x14ac:dyDescent="0.2">
      <c r="A17" s="5" t="s">
        <v>2</v>
      </c>
      <c r="B17" s="5"/>
      <c r="C17" s="127"/>
      <c r="D17" s="127"/>
      <c r="E17" s="127">
        <f t="shared" ref="E17:E18" ca="1" si="0">IF( D17="",C17, IF( CELL("type", D17) = "v", D17))</f>
        <v>0</v>
      </c>
      <c r="F17" s="134">
        <f ca="1">((B17*'3. Service Use - Pop. 1'!I$19*'3. Service Use - Pop. 1'!I$51)+
(B17*'3. Service Use - Pop. 1'!I$22*'3. Service Use - Pop. 1'!I$54)+
(B17*'3. Service Use - Pop. 1'!I$25*'3. Service Use - Pop. 1'!I$57)+
(B17*'3. Service Use - Pop. 1'!I$28*'3. Service Use - Pop. 1'!I$60))*(1-E17) +
((B17*'3. Service Use - Pop. 1'!I$7*'3. Service Use - Pop. 1'!I$39) +
(B17*'3. Service Use - Pop. 1'!I$10*'3. Service Use - Pop. 1'!I$42)+
(B17*'3. Service Use - Pop. 1'!I$13*'3. Service Use - Pop. 1'!I$45)+
(B17*'3. Service Use - Pop. 1'!I$16*'3. Service Use - Pop. 1'!I$48))*E17</f>
        <v>0</v>
      </c>
      <c r="G17" s="135">
        <f>(B17*'3. Service Use - Pop. 1'!I$19*'3. Service Use - Pop. 1'!I$51)+
(B17*'3. Service Use - Pop. 1'!I$22*'3. Service Use - Pop. 1'!I$54)+
(B17*'3. Service Use - Pop. 1'!I$25*'3. Service Use - Pop. 1'!I$57)+
(B17*'3. Service Use - Pop. 1'!I$28*'3. Service Use - Pop. 1'!I$60)</f>
        <v>0</v>
      </c>
      <c r="H17" s="136">
        <f ca="1">G17-F17</f>
        <v>0</v>
      </c>
      <c r="I17" s="136" t="e">
        <f ca="1">H17-1.96*(#REF!/SQRT(B17))</f>
        <v>#REF!</v>
      </c>
      <c r="J17" s="188" t="e">
        <f ca="1">H17+1.96*(#REF!/SQRT(B17))</f>
        <v>#REF!</v>
      </c>
    </row>
    <row r="18" spans="1:10" x14ac:dyDescent="0.2">
      <c r="A18" s="6" t="s">
        <v>3</v>
      </c>
      <c r="B18" s="6"/>
      <c r="C18" s="128"/>
      <c r="D18" s="128"/>
      <c r="E18" s="128">
        <f t="shared" ca="1" si="0"/>
        <v>0</v>
      </c>
      <c r="F18" s="137">
        <f ca="1">((B18*'3. Service Use - Pop. 1'!I$20*'3. Service Use - Pop. 1'!I$52)+
(B18*'3. Service Use - Pop. 1'!I$23*'3. Service Use - Pop. 1'!I$55)+
(B18*'3. Service Use - Pop. 1'!I$26*'3. Service Use - Pop. 1'!I$58)+
(B18*'3. Service Use - Pop. 1'!I$29*'3. Service Use - Pop. 1'!I$61))*(1-E18) +
((B18*'3. Service Use - Pop. 1'!I$8*'3. Service Use - Pop. 1'!I$40) +
(B18*'3. Service Use - Pop. 1'!I$11*'3. Service Use - Pop. 1'!I$43)+
(B18*'3. Service Use - Pop. 1'!I$14*'3. Service Use - Pop. 1'!I$46)+
(B18*'3. Service Use - Pop. 1'!I$17*'3. Service Use - Pop. 1'!I$49))*E18</f>
        <v>0</v>
      </c>
      <c r="G18" s="138">
        <f>(B18*'3. Service Use - Pop. 1'!I$20*'3. Service Use - Pop. 1'!I$52)+
(B18*'3. Service Use - Pop. 1'!I$23*'3. Service Use - Pop. 1'!I$55)+
(B18*'3. Service Use - Pop. 1'!I$26*'3. Service Use - Pop. 1'!I$58)+
(B18*'3. Service Use - Pop. 1'!I$29*'3. Service Use - Pop. 1'!I$61)</f>
        <v>0</v>
      </c>
      <c r="H18" s="139">
        <f ca="1">G18-F18</f>
        <v>0</v>
      </c>
      <c r="I18" s="136" t="e">
        <f ca="1">H18-1.96*(#REF!/SQRT(B18))</f>
        <v>#REF!</v>
      </c>
      <c r="J18" s="188" t="e">
        <f ca="1">H18+1.96*(#REF!/SQRT(B18))</f>
        <v>#REF!</v>
      </c>
    </row>
    <row r="19" spans="1:10" x14ac:dyDescent="0.2">
      <c r="A19" s="14"/>
      <c r="B19" s="227" t="s">
        <v>131</v>
      </c>
      <c r="C19" s="227"/>
      <c r="D19" s="227"/>
      <c r="E19" s="227"/>
      <c r="F19" s="229"/>
      <c r="G19" s="227"/>
      <c r="H19" s="227"/>
      <c r="I19" s="227"/>
      <c r="J19" s="228"/>
    </row>
    <row r="20" spans="1:10" ht="15" customHeight="1" x14ac:dyDescent="0.2">
      <c r="A20" s="35"/>
      <c r="B20" s="236" t="s">
        <v>44</v>
      </c>
      <c r="C20" s="230" t="s">
        <v>36</v>
      </c>
      <c r="D20" s="232" t="s">
        <v>38</v>
      </c>
      <c r="E20" s="230" t="s">
        <v>37</v>
      </c>
      <c r="F20" s="230" t="s">
        <v>42</v>
      </c>
      <c r="G20" s="234" t="s">
        <v>43</v>
      </c>
      <c r="H20" s="49"/>
      <c r="I20" s="223" t="s">
        <v>28</v>
      </c>
      <c r="J20" s="224"/>
    </row>
    <row r="21" spans="1:10" ht="36" customHeight="1" x14ac:dyDescent="0.2">
      <c r="A21" s="21" t="s">
        <v>1</v>
      </c>
      <c r="B21" s="237"/>
      <c r="C21" s="231"/>
      <c r="D21" s="233"/>
      <c r="E21" s="231"/>
      <c r="F21" s="231"/>
      <c r="G21" s="235"/>
      <c r="H21" s="69" t="s">
        <v>58</v>
      </c>
      <c r="I21" s="40" t="s">
        <v>30</v>
      </c>
      <c r="J21" s="41" t="s">
        <v>29</v>
      </c>
    </row>
    <row r="22" spans="1:10" x14ac:dyDescent="0.2">
      <c r="A22" s="5" t="s">
        <v>0</v>
      </c>
      <c r="B22" s="5"/>
      <c r="C22" s="126"/>
      <c r="D22" s="126"/>
      <c r="E22" s="127">
        <f ca="1">IF( D22="",C22, IF( CELL("type", D22) = "v", D22))</f>
        <v>0</v>
      </c>
      <c r="F22" s="134" t="e">
        <f ca="1">((B22*#REF!*#REF!)+
(B22*#REF!*#REF!)+
(B22*#REF!*#REF!)+
(B22*#REF!*#REF!))*(1-E22) +
((B22*#REF!*#REF!) +
(B22*#REF!*#REF!)+
(B22*#REF!*#REF!)+
(B22*#REF!*#REF!))*E22</f>
        <v>#REF!</v>
      </c>
      <c r="G22" s="135" t="e">
        <f>(B22*#REF!*#REF!)+
(B22*#REF!*#REF!)+
(B22*#REF!*#REF!)+
(B22*#REF!*#REF!)</f>
        <v>#REF!</v>
      </c>
      <c r="H22" s="136" t="e">
        <f ca="1">G22-F22</f>
        <v>#REF!</v>
      </c>
      <c r="I22" s="136" t="e">
        <f ca="1">H22-1.96*(#REF!/SQRT(B22))</f>
        <v>#REF!</v>
      </c>
      <c r="J22" s="187" t="e">
        <f ca="1">H22+1.96*(#REF!/SQRT(B22))</f>
        <v>#REF!</v>
      </c>
    </row>
    <row r="23" spans="1:10" x14ac:dyDescent="0.2">
      <c r="A23" s="5" t="s">
        <v>2</v>
      </c>
      <c r="B23" s="5"/>
      <c r="C23" s="127"/>
      <c r="D23" s="127"/>
      <c r="E23" s="127">
        <f t="shared" ref="E23:E24" ca="1" si="1">IF( D23="",C23, IF( CELL("type", D23) = "v", D23))</f>
        <v>0</v>
      </c>
      <c r="F23" s="134" t="e">
        <f ca="1">((B23*#REF!*#REF!)+
(B23*#REF!*#REF!)+
(B23*#REF!*#REF!)+
(B23*#REF!*#REF!))*(1-E23) +
((B23*#REF!*#REF!) +
(B23*#REF!*#REF!)+
(B23*#REF!*#REF!)+
(B23*#REF!*#REF!))*E23</f>
        <v>#REF!</v>
      </c>
      <c r="G23" s="146" t="e">
        <f>(B23*#REF!*#REF!)+
(B23*#REF!*#REF!)+
(B23*#REF!*#REF!)+
(B23*#REF!*#REF!)</f>
        <v>#REF!</v>
      </c>
      <c r="H23" s="136" t="e">
        <f ca="1">G23-F23</f>
        <v>#REF!</v>
      </c>
      <c r="I23" s="136" t="e">
        <f ca="1">H23-1.96*(#REF!/SQRT(B23))</f>
        <v>#REF!</v>
      </c>
      <c r="J23" s="188" t="e">
        <f ca="1">H23+1.96*(#REF!/SQRT(B23))</f>
        <v>#REF!</v>
      </c>
    </row>
    <row r="24" spans="1:10" x14ac:dyDescent="0.2">
      <c r="A24" s="6" t="s">
        <v>3</v>
      </c>
      <c r="B24" s="6"/>
      <c r="C24" s="128"/>
      <c r="D24" s="128"/>
      <c r="E24" s="128">
        <f t="shared" ca="1" si="1"/>
        <v>0</v>
      </c>
      <c r="F24" s="137" t="e">
        <f ca="1">((B24*#REF!*#REF!)+
(B24*#REF!*#REF!)+
(B24*#REF!*#REF!)+
(B24*#REF!*#REF!))*(1-E24) +
((B24*#REF!*#REF!)+
(B24*#REF!*#REF!)+
(B24*#REF!*#REF!)+
(B24*#REF!*#REF!))*E24</f>
        <v>#REF!</v>
      </c>
      <c r="G24" s="138" t="e">
        <f>(B24*#REF!*#REF!)+
(B24*#REF!*#REF!)+
(B24*#REF!*#REF!)+
(B24*#REF!*#REF!)</f>
        <v>#REF!</v>
      </c>
      <c r="H24" s="139" t="e">
        <f ca="1">G24-F24</f>
        <v>#REF!</v>
      </c>
      <c r="I24" s="143" t="e">
        <f ca="1">H24-1.96*(#REF!/SQRT(B24))</f>
        <v>#REF!</v>
      </c>
      <c r="J24" s="189" t="e">
        <f ca="1">H24+1.96*(#REF!/SQRT(B24))</f>
        <v>#REF!</v>
      </c>
    </row>
    <row r="25" spans="1:10" ht="15" x14ac:dyDescent="0.25">
      <c r="A25" s="7" t="s">
        <v>133</v>
      </c>
      <c r="B25" s="11"/>
      <c r="C25" s="11"/>
      <c r="D25" s="11"/>
      <c r="E25" s="11"/>
      <c r="F25" s="11"/>
      <c r="G25" s="11"/>
      <c r="H25" s="11"/>
      <c r="I25" s="16"/>
      <c r="J25" s="36"/>
    </row>
    <row r="26" spans="1:10" x14ac:dyDescent="0.2">
      <c r="A26" s="14"/>
      <c r="B26" s="227" t="s">
        <v>130</v>
      </c>
      <c r="C26" s="227"/>
      <c r="D26" s="227"/>
      <c r="E26" s="227"/>
      <c r="F26" s="227"/>
      <c r="G26" s="227"/>
      <c r="H26" s="227"/>
      <c r="I26" s="227"/>
      <c r="J26" s="228"/>
    </row>
    <row r="27" spans="1:10" ht="15" customHeight="1" x14ac:dyDescent="0.2">
      <c r="A27" s="35"/>
      <c r="B27" s="236" t="s">
        <v>44</v>
      </c>
      <c r="C27" s="230" t="s">
        <v>36</v>
      </c>
      <c r="D27" s="232" t="s">
        <v>38</v>
      </c>
      <c r="E27" s="230" t="s">
        <v>37</v>
      </c>
      <c r="F27" s="230" t="s">
        <v>41</v>
      </c>
      <c r="G27" s="234" t="s">
        <v>39</v>
      </c>
      <c r="H27" s="49"/>
      <c r="I27" s="223" t="s">
        <v>28</v>
      </c>
      <c r="J27" s="224"/>
    </row>
    <row r="28" spans="1:10" s="13" customFormat="1" ht="37.5" customHeight="1" x14ac:dyDescent="0.2">
      <c r="A28" s="43" t="s">
        <v>1</v>
      </c>
      <c r="B28" s="237"/>
      <c r="C28" s="231"/>
      <c r="D28" s="233"/>
      <c r="E28" s="231"/>
      <c r="F28" s="231"/>
      <c r="G28" s="235"/>
      <c r="H28" s="69" t="s">
        <v>58</v>
      </c>
      <c r="I28" s="40" t="s">
        <v>30</v>
      </c>
      <c r="J28" s="41" t="s">
        <v>29</v>
      </c>
    </row>
    <row r="29" spans="1:10" x14ac:dyDescent="0.2">
      <c r="A29" s="5" t="s">
        <v>0</v>
      </c>
      <c r="B29" s="5"/>
      <c r="C29" s="144"/>
      <c r="E29" s="127">
        <f ca="1">IF( D29="",C29, IF( CELL("type", D29) = "v", D29))</f>
        <v>0</v>
      </c>
      <c r="F29" s="140">
        <f ca="1">((B29*'3. Service Use - Pop. 1'!N$18*'3. Service Use - Pop. 1'!N$50)+
(B29*'3. Service Use - Pop. 1'!N$21*'3. Service Use - Pop. 1'!N$53)+
(B29*'3. Service Use - Pop. 1'!N$24*'3. Service Use - Pop. 1'!N$56)+
(B29*'3. Service Use - Pop. 1'!N$27*'3. Service Use - Pop. 1'!N$59))*(1-E29) +
((B29*'3. Service Use - Pop. 1'!N$6*'3. Service Use - Pop. 1'!N$38)+
(B29*'3. Service Use - Pop. 1'!N$9*'3. Service Use - Pop. 1'!N$41)+
(B29*'3. Service Use - Pop. 1'!N$12*'3. Service Use - Pop. 1'!N$44)+
(B29*'3. Service Use - Pop. 1'!N$15*'3. Service Use - Pop. 1'!N$47))*E29</f>
        <v>0</v>
      </c>
      <c r="G29" s="141">
        <f>(B29*'3. Service Use - Pop. 1'!N$18*'3. Service Use - Pop. 1'!N$50)+
(B29*'3. Service Use - Pop. 1'!N$21*'3. Service Use - Pop. 1'!N$53)+
(B29*'3. Service Use - Pop. 1'!N$24*'3. Service Use - Pop. 1'!N$56)+
(B29*'3. Service Use - Pop. 1'!N$27*'3. Service Use - Pop. 1'!N$59)</f>
        <v>0</v>
      </c>
      <c r="H29" s="136">
        <f ca="1">G29-F29</f>
        <v>0</v>
      </c>
      <c r="I29" s="136" t="e">
        <f ca="1">H29-1.96*(#REF!/SQRT(B29))</f>
        <v>#REF!</v>
      </c>
      <c r="J29" s="187" t="e">
        <f ca="1">H29+1.96*(#REF!/SQRT(B29))</f>
        <v>#REF!</v>
      </c>
    </row>
    <row r="30" spans="1:10" x14ac:dyDescent="0.2">
      <c r="A30" s="5" t="s">
        <v>2</v>
      </c>
      <c r="B30" s="5"/>
      <c r="C30" s="144"/>
      <c r="D30" s="2"/>
      <c r="E30" s="127">
        <f t="shared" ref="E30:E31" ca="1" si="2">IF( D30="",C30, IF( CELL("type", D30) = "v", D30))</f>
        <v>0</v>
      </c>
      <c r="F30" s="140">
        <f ca="1">((B30*'3. Service Use - Pop. 1'!N$19*'3. Service Use - Pop. 1'!N$51)+
(B30*'3. Service Use - Pop. 1'!N$22*'3. Service Use - Pop. 1'!N$54)+
(B30*'3. Service Use - Pop. 1'!N$25*'3. Service Use - Pop. 1'!N$57)+
(B30*'3. Service Use - Pop. 1'!N$28*'3. Service Use - Pop. 1'!N$60))*(1-E30) +
((B30*'3. Service Use - Pop. 1'!N$7*'3. Service Use - Pop. 1'!N$39)+
(B30*'3. Service Use - Pop. 1'!N$10*'3. Service Use - Pop. 1'!N$42)+
(B30*'3. Service Use - Pop. 1'!N$13*'3. Service Use - Pop. 1'!N$45)+
(B30*'3. Service Use - Pop. 1'!N$16*'3. Service Use - Pop. 1'!N$48))*E30</f>
        <v>0</v>
      </c>
      <c r="G30" s="135">
        <f>(B30*'3. Service Use - Pop. 1'!N$19*'3. Service Use - Pop. 1'!N$51)+
(B30*'3. Service Use - Pop. 1'!N$22*'3. Service Use - Pop. 1'!N$54)+
(B30*'3. Service Use - Pop. 1'!N$25*'3. Service Use - Pop. 1'!N$57)+
(B30*'3. Service Use - Pop. 1'!N$28*'3. Service Use - Pop. 1'!N$60)</f>
        <v>0</v>
      </c>
      <c r="H30" s="136">
        <f t="shared" ref="H30:H31" ca="1" si="3">G30-F30</f>
        <v>0</v>
      </c>
      <c r="I30" s="136" t="e">
        <f ca="1">H30-1.96*(#REF!/SQRT(B30))</f>
        <v>#REF!</v>
      </c>
      <c r="J30" s="188" t="e">
        <f ca="1">H30+1.96*(#REF!/SQRT(B30))</f>
        <v>#REF!</v>
      </c>
    </row>
    <row r="31" spans="1:10" x14ac:dyDescent="0.2">
      <c r="A31" s="6" t="s">
        <v>3</v>
      </c>
      <c r="B31" s="6"/>
      <c r="C31" s="144"/>
      <c r="D31" s="4"/>
      <c r="E31" s="128">
        <f t="shared" ca="1" si="2"/>
        <v>0</v>
      </c>
      <c r="F31" s="140">
        <f ca="1">((B31*'3. Service Use - Pop. 1'!N$20*'3. Service Use - Pop. 1'!N$52)+
(B31*'3. Service Use - Pop. 1'!N$23*'3. Service Use - Pop. 1'!N$55)+
(B31*'3. Service Use - Pop. 1'!N$26*'3. Service Use - Pop. 1'!N$58)+
(B31*'3. Service Use - Pop. 1'!N$29*'3. Service Use - Pop. 1'!N$61))*(1-E31) +
((B31*'3. Service Use - Pop. 1'!N$8*'3. Service Use - Pop. 1'!N$40)+
(B31*'3. Service Use - Pop. 1'!N$11*'3. Service Use - Pop. 1'!N$43)+
(B31*'3. Service Use - Pop. 1'!N$14*'3. Service Use - Pop. 1'!N$46)+
(B31*'3. Service Use - Pop. 1'!N$17*'3. Service Use - Pop. 1'!N$49))*E31</f>
        <v>0</v>
      </c>
      <c r="G31" s="138">
        <f>(B31*'3. Service Use - Pop. 1'!N$20*'3. Service Use - Pop. 1'!N$52)+
(B31*'3. Service Use - Pop. 1'!N$23*'3. Service Use - Pop. 1'!N$55)+
(B31*'3. Service Use - Pop. 1'!N$26*'3. Service Use - Pop. 1'!N$58)+
(B31*'3. Service Use - Pop. 1'!N$29*'3. Service Use - Pop. 1'!N$61)</f>
        <v>0</v>
      </c>
      <c r="H31" s="136">
        <f t="shared" ca="1" si="3"/>
        <v>0</v>
      </c>
      <c r="I31" s="136" t="e">
        <f ca="1">H31-1.96*(#REF!/SQRT(B31))</f>
        <v>#REF!</v>
      </c>
      <c r="J31" s="188" t="e">
        <f ca="1">H31+1.96*(#REF!/SQRT(B31))</f>
        <v>#REF!</v>
      </c>
    </row>
    <row r="32" spans="1:10" x14ac:dyDescent="0.2">
      <c r="A32" s="14"/>
      <c r="B32" s="227" t="s">
        <v>131</v>
      </c>
      <c r="C32" s="227"/>
      <c r="D32" s="227"/>
      <c r="E32" s="227"/>
      <c r="F32" s="227"/>
      <c r="G32" s="227"/>
      <c r="H32" s="227"/>
      <c r="I32" s="227"/>
      <c r="J32" s="228"/>
    </row>
    <row r="33" spans="1:10" ht="15" customHeight="1" x14ac:dyDescent="0.2">
      <c r="A33" s="35"/>
      <c r="B33" s="236" t="s">
        <v>44</v>
      </c>
      <c r="C33" s="230" t="s">
        <v>36</v>
      </c>
      <c r="D33" s="232" t="s">
        <v>38</v>
      </c>
      <c r="E33" s="230" t="s">
        <v>37</v>
      </c>
      <c r="F33" s="230" t="s">
        <v>42</v>
      </c>
      <c r="G33" s="234" t="s">
        <v>43</v>
      </c>
      <c r="H33" s="49"/>
      <c r="I33" s="223" t="s">
        <v>28</v>
      </c>
      <c r="J33" s="224"/>
    </row>
    <row r="34" spans="1:10" ht="36" customHeight="1" x14ac:dyDescent="0.2">
      <c r="A34" s="43" t="s">
        <v>1</v>
      </c>
      <c r="B34" s="237"/>
      <c r="C34" s="231"/>
      <c r="D34" s="233"/>
      <c r="E34" s="231"/>
      <c r="F34" s="231"/>
      <c r="G34" s="235"/>
      <c r="H34" s="69" t="s">
        <v>58</v>
      </c>
      <c r="I34" s="40" t="s">
        <v>30</v>
      </c>
      <c r="J34" s="41" t="s">
        <v>29</v>
      </c>
    </row>
    <row r="35" spans="1:10" x14ac:dyDescent="0.2">
      <c r="A35" s="5" t="s">
        <v>0</v>
      </c>
      <c r="B35" s="5"/>
      <c r="C35" s="126"/>
      <c r="E35" s="127">
        <f ca="1">IF( D35="",C35, IF( CELL("type", D35) = "v", D35))</f>
        <v>0</v>
      </c>
      <c r="F35" s="129" t="e">
        <f ca="1">((B35*#REF!*#REF!)+
(B35*#REF!*#REF!)+
(B35*#REF!*#REF!)+
(B35*#REF!*#REF!))*(1-E35) +
((B35*#REF!*#REF!)+
(B35*#REF!*#REF!)+
(B35*#REF!*#REF!)+
(B35*#REF!*#REF!))*E35</f>
        <v>#REF!</v>
      </c>
      <c r="G35" s="130" t="e">
        <f>(B35*#REF!*#REF!)+
(B35*#REF!*#REF!)+
(B35*#REF!*#REF!)+
(B35*#REF!*#REF!)</f>
        <v>#REF!</v>
      </c>
      <c r="H35" s="136" t="e">
        <f ca="1">G35-F35</f>
        <v>#REF!</v>
      </c>
      <c r="I35" s="136" t="e">
        <f ca="1">H35-1.96*(#REF!/SQRT(B35))</f>
        <v>#REF!</v>
      </c>
      <c r="J35" s="187" t="e">
        <f ca="1">H35+1.96*(#REF!/SQRT(B35))</f>
        <v>#REF!</v>
      </c>
    </row>
    <row r="36" spans="1:10" x14ac:dyDescent="0.2">
      <c r="A36" s="5" t="s">
        <v>2</v>
      </c>
      <c r="B36" s="5"/>
      <c r="C36" s="126"/>
      <c r="D36" s="2"/>
      <c r="E36" s="127">
        <f t="shared" ref="E36:E37" ca="1" si="4">IF( D36="",C36, IF( CELL("type", D36) = "v", D36))</f>
        <v>0</v>
      </c>
      <c r="F36" s="129" t="e">
        <f ca="1">((B36*#REF!*#REF!)+
(B36*#REF!*#REF!)+
(B36*#REF!*#REF!)+
(B36*#REF!*#REF!))*(1-E36) +
((B36*#REF!*#REF!) +
(B36*#REF!*#REF!)+
(B36*#REF!*#REF!)+
(B36*#REF!*#REF!))*E36</f>
        <v>#REF!</v>
      </c>
      <c r="G36" s="130" t="e">
        <f>(B36*#REF!*#REF!)+
(B36*#REF!*#REF!)+
(B36*#REF!*#REF!)+
(B36*#REF!*#REF!)</f>
        <v>#REF!</v>
      </c>
      <c r="H36" s="136" t="e">
        <f t="shared" ref="H36:H37" ca="1" si="5">G36-F36</f>
        <v>#REF!</v>
      </c>
      <c r="I36" s="136" t="e">
        <f ca="1">H36-1.96*(#REF!/SQRT(B36))</f>
        <v>#REF!</v>
      </c>
      <c r="J36" s="188" t="e">
        <f ca="1">H36+1.96*(#REF!/SQRT(B36))</f>
        <v>#REF!</v>
      </c>
    </row>
    <row r="37" spans="1:10" x14ac:dyDescent="0.2">
      <c r="A37" s="6" t="s">
        <v>3</v>
      </c>
      <c r="B37" s="6"/>
      <c r="C37" s="197"/>
      <c r="D37" s="4"/>
      <c r="E37" s="128">
        <f t="shared" ca="1" si="4"/>
        <v>0</v>
      </c>
      <c r="F37" s="133" t="e">
        <f ca="1">((B37*#REF!*#REF!)+
(B37*#REF!*#REF!)+
(B37*#REF!*#REF!)+
(B37*#REF!*#REF!))*(1-E37) +
((B37*#REF!*#REF!)+
(B37*#REF!*#REF!)+
(B37*#REF!*#REF!)+
(B37*#REF!*#REF!))*E37</f>
        <v>#REF!</v>
      </c>
      <c r="G37" s="131" t="e">
        <f>(B37*#REF!*#REF!)+
(B37*#REF!*#REF!)+
(B37*#REF!*#REF!)+
(B37*#REF!*#REF!)</f>
        <v>#REF!</v>
      </c>
      <c r="H37" s="143" t="e">
        <f t="shared" ca="1" si="5"/>
        <v>#REF!</v>
      </c>
      <c r="I37" s="143" t="e">
        <f ca="1">H37-1.96*(#REF!/SQRT(B37))</f>
        <v>#REF!</v>
      </c>
      <c r="J37" s="189" t="e">
        <f ca="1">H37+1.96*(#REF!/SQRT(B37))</f>
        <v>#REF!</v>
      </c>
    </row>
    <row r="38" spans="1:10" x14ac:dyDescent="0.2">
      <c r="A38" s="36"/>
      <c r="B38" s="36"/>
      <c r="C38" s="36"/>
      <c r="D38" s="36"/>
      <c r="E38" s="36"/>
      <c r="F38" s="36"/>
      <c r="G38" s="36"/>
      <c r="H38" s="36"/>
      <c r="I38" s="36"/>
      <c r="J38" s="36"/>
    </row>
    <row r="39" spans="1:10" x14ac:dyDescent="0.2">
      <c r="A39" s="36"/>
      <c r="B39" s="36"/>
      <c r="C39" s="36"/>
      <c r="D39" s="36"/>
      <c r="E39" s="36"/>
      <c r="F39" s="36"/>
      <c r="G39" s="36"/>
      <c r="H39" s="36"/>
      <c r="I39" s="36"/>
      <c r="J39" s="36"/>
    </row>
    <row r="40" spans="1:10" ht="15" x14ac:dyDescent="0.25">
      <c r="A40" s="7" t="s">
        <v>132</v>
      </c>
      <c r="B40" s="10"/>
      <c r="C40" s="10"/>
      <c r="D40" s="10"/>
      <c r="E40" s="10"/>
      <c r="F40" s="10"/>
      <c r="G40" s="10"/>
      <c r="H40" s="10"/>
      <c r="I40" s="10"/>
      <c r="J40" s="10"/>
    </row>
    <row r="41" spans="1:10" x14ac:dyDescent="0.2">
      <c r="A41" s="14"/>
      <c r="B41" s="227" t="s">
        <v>130</v>
      </c>
      <c r="C41" s="227"/>
      <c r="D41" s="227"/>
      <c r="E41" s="227"/>
      <c r="F41" s="227"/>
      <c r="G41" s="227"/>
      <c r="H41" s="227"/>
      <c r="I41" s="227"/>
      <c r="J41" s="228"/>
    </row>
    <row r="42" spans="1:10" ht="15" customHeight="1" x14ac:dyDescent="0.2">
      <c r="A42" s="35"/>
      <c r="B42" s="236" t="s">
        <v>44</v>
      </c>
      <c r="C42" s="230" t="s">
        <v>36</v>
      </c>
      <c r="D42" s="232" t="s">
        <v>38</v>
      </c>
      <c r="E42" s="230" t="s">
        <v>37</v>
      </c>
      <c r="F42" s="230" t="s">
        <v>41</v>
      </c>
      <c r="G42" s="234" t="s">
        <v>39</v>
      </c>
      <c r="H42" s="49"/>
      <c r="I42" s="223" t="s">
        <v>28</v>
      </c>
      <c r="J42" s="224"/>
    </row>
    <row r="43" spans="1:10" s="13" customFormat="1" ht="37.5" customHeight="1" x14ac:dyDescent="0.2">
      <c r="A43" s="43" t="s">
        <v>1</v>
      </c>
      <c r="B43" s="237"/>
      <c r="C43" s="231"/>
      <c r="D43" s="233"/>
      <c r="E43" s="231"/>
      <c r="F43" s="231"/>
      <c r="G43" s="235"/>
      <c r="H43" s="69" t="s">
        <v>58</v>
      </c>
      <c r="I43" s="40" t="s">
        <v>30</v>
      </c>
      <c r="J43" s="41" t="s">
        <v>29</v>
      </c>
    </row>
    <row r="44" spans="1:10" x14ac:dyDescent="0.2">
      <c r="A44" s="5" t="s">
        <v>0</v>
      </c>
      <c r="B44" s="5"/>
      <c r="C44" s="126"/>
      <c r="E44" s="127">
        <f ca="1">IF( D44="",C44, IF( CELL("type", D44) = "v", D44))</f>
        <v>0</v>
      </c>
      <c r="F44" s="134">
        <f ca="1">((B44*'3. Service Use - Pop. 1'!S$18*'3. Service Use - Pop. 1'!S$50)+
(B44*'3. Service Use - Pop. 1'!S$21*'3. Service Use - Pop. 1'!S$53)+
(B44*'3. Service Use - Pop. 1'!S$24*'3. Service Use - Pop. 1'!S$56)+
(B44*'3. Service Use - Pop. 1'!S$27*'3. Service Use - Pop. 1'!S$59))*(1-E44) +
((B44*'3. Service Use - Pop. 1'!S$6*'3. Service Use - Pop. 1'!S$38) +
(B44*'3. Service Use - Pop. 1'!S$9*'3. Service Use - Pop. 1'!S$41)+
(B44*'3. Service Use - Pop. 1'!S$12*'3. Service Use - Pop. 1'!S$44)+
(B44*'3. Service Use - Pop. 1'!S$15*'3. Service Use - Pop. 1'!S$47))*E44</f>
        <v>0</v>
      </c>
      <c r="G44" s="135">
        <f>(B44*'3. Service Use - Pop. 1'!S$18*'3. Service Use - Pop. 1'!S$50)+
(B44*'3. Service Use - Pop. 1'!S$21*'3. Service Use - Pop. 1'!S$53)+
(B44*'3. Service Use - Pop. 1'!S$24*'3. Service Use - Pop. 1'!S$56)+
(B44*'3. Service Use - Pop. 1'!S$27*'3. Service Use - Pop. 1'!S$59)</f>
        <v>0</v>
      </c>
      <c r="H44" s="136">
        <f ca="1">G44-F44</f>
        <v>0</v>
      </c>
      <c r="I44" s="136" t="e">
        <f ca="1">H44-1.96*(#REF!/SQRT(B44))</f>
        <v>#REF!</v>
      </c>
      <c r="J44" s="187" t="e">
        <f ca="1">H44+1.96*(#REF!/SQRT(B44))</f>
        <v>#REF!</v>
      </c>
    </row>
    <row r="45" spans="1:10" x14ac:dyDescent="0.2">
      <c r="A45" s="5" t="s">
        <v>2</v>
      </c>
      <c r="B45" s="5"/>
      <c r="C45" s="126"/>
      <c r="D45" s="2"/>
      <c r="E45" s="127">
        <f t="shared" ref="E45:E46" ca="1" si="6">IF( D45="",C45, IF( CELL("type", D45) = "v", D45))</f>
        <v>0</v>
      </c>
      <c r="F45" s="134">
        <f ca="1">((B45*'3. Service Use - Pop. 1'!S$19*'3. Service Use - Pop. 1'!S$51)+
(B45*'3. Service Use - Pop. 1'!S$22*'3. Service Use - Pop. 1'!S$54)+
(B45*'3. Service Use - Pop. 1'!S$25*'3. Service Use - Pop. 1'!S$57)+
(B45*'3. Service Use - Pop. 1'!S$28*'3. Service Use - Pop. 1'!S$60))*(1-E45) +
((B45*'3. Service Use - Pop. 1'!S$7*'3. Service Use - Pop. 1'!S$39)+
(B45*'3. Service Use - Pop. 1'!S$10*'3. Service Use - Pop. 1'!S$42)+
(B45*'3. Service Use - Pop. 1'!S$13*'3. Service Use - Pop. 1'!S$45)+
(B45*'3. Service Use - Pop. 1'!S$16*'3. Service Use - Pop. 1'!S$48))*E45</f>
        <v>0</v>
      </c>
      <c r="G45" s="135">
        <f>(B45*'3. Service Use - Pop. 1'!S$19*'3. Service Use - Pop. 1'!S$51)+
(B45*'3. Service Use - Pop. 1'!S$22*'3. Service Use - Pop. 1'!S$54)+
(B45*'3. Service Use - Pop. 1'!S$25*'3. Service Use - Pop. 1'!S$57)+
(B45*'3. Service Use - Pop. 1'!S$28*'3. Service Use - Pop. 1'!S$60)</f>
        <v>0</v>
      </c>
      <c r="H45" s="136">
        <f t="shared" ref="H45:H46" ca="1" si="7">G45-F45</f>
        <v>0</v>
      </c>
      <c r="I45" s="136" t="e">
        <f ca="1">H45-1.96*(#REF!/SQRT(B45))</f>
        <v>#REF!</v>
      </c>
      <c r="J45" s="188" t="e">
        <f ca="1">H45+1.96*(#REF!/SQRT(B45))</f>
        <v>#REF!</v>
      </c>
    </row>
    <row r="46" spans="1:10" x14ac:dyDescent="0.2">
      <c r="A46" s="6" t="s">
        <v>3</v>
      </c>
      <c r="B46" s="6"/>
      <c r="C46" s="126"/>
      <c r="D46" s="4"/>
      <c r="E46" s="128">
        <f t="shared" ca="1" si="6"/>
        <v>0</v>
      </c>
      <c r="F46" s="134">
        <f ca="1">((B46*'3. Service Use - Pop. 1'!S$20*'3. Service Use - Pop. 1'!S$52)+
(B46*'3. Service Use - Pop. 1'!S$23*'3. Service Use - Pop. 1'!S$55)+
(B46*'3. Service Use - Pop. 1'!S$26*'3. Service Use - Pop. 1'!S$58)+
(B46*'3. Service Use - Pop. 1'!S$29*'3. Service Use - Pop. 1'!S$61))*(1-E46) +
((B46*'3. Service Use - Pop. 1'!S$8*'3. Service Use - Pop. 1'!S$40)+
(B46*'3. Service Use - Pop. 1'!S$11*'3. Service Use - Pop. 1'!S$43)+
(B46*'3. Service Use - Pop. 1'!S$14*'3. Service Use - Pop. 1'!S$46)+
(B46*'3. Service Use - Pop. 1'!S$17*'3. Service Use - Pop. 1'!S$49))*E46</f>
        <v>0</v>
      </c>
      <c r="G46" s="135">
        <f>(B46*'3. Service Use - Pop. 1'!S$20*'3. Service Use - Pop. 1'!S$52)+
(B46*'3. Service Use - Pop. 1'!S$23*'3. Service Use - Pop. 1'!S$55)+
(B46*'3. Service Use - Pop. 1'!S$26*'3. Service Use - Pop. 1'!S$58)+
(B46*'3. Service Use - Pop. 1'!S$29*'3. Service Use - Pop. 1'!S$61)</f>
        <v>0</v>
      </c>
      <c r="H46" s="136">
        <f t="shared" ca="1" si="7"/>
        <v>0</v>
      </c>
      <c r="I46" s="136" t="e">
        <f ca="1">H46-1.96*(#REF!/SQRT(B46))</f>
        <v>#REF!</v>
      </c>
      <c r="J46" s="188" t="e">
        <f ca="1">H46+1.96*(#REF!/SQRT(B46))</f>
        <v>#REF!</v>
      </c>
    </row>
    <row r="47" spans="1:10" x14ac:dyDescent="0.2">
      <c r="A47" s="14"/>
      <c r="B47" s="227" t="s">
        <v>131</v>
      </c>
      <c r="C47" s="227"/>
      <c r="D47" s="227"/>
      <c r="E47" s="227"/>
      <c r="F47" s="227"/>
      <c r="G47" s="227"/>
      <c r="H47" s="227"/>
      <c r="I47" s="227"/>
      <c r="J47" s="228"/>
    </row>
    <row r="48" spans="1:10" ht="15" customHeight="1" x14ac:dyDescent="0.2">
      <c r="A48" s="35"/>
      <c r="B48" s="236" t="s">
        <v>44</v>
      </c>
      <c r="C48" s="230" t="s">
        <v>36</v>
      </c>
      <c r="D48" s="232" t="s">
        <v>38</v>
      </c>
      <c r="E48" s="230" t="s">
        <v>37</v>
      </c>
      <c r="F48" s="230" t="s">
        <v>42</v>
      </c>
      <c r="G48" s="234" t="s">
        <v>43</v>
      </c>
      <c r="H48" s="49"/>
      <c r="I48" s="223" t="s">
        <v>28</v>
      </c>
      <c r="J48" s="224"/>
    </row>
    <row r="49" spans="1:10" ht="36" customHeight="1" x14ac:dyDescent="0.2">
      <c r="A49" s="43" t="s">
        <v>1</v>
      </c>
      <c r="B49" s="237"/>
      <c r="C49" s="231"/>
      <c r="D49" s="233"/>
      <c r="E49" s="231"/>
      <c r="F49" s="231"/>
      <c r="G49" s="235"/>
      <c r="H49" s="69" t="s">
        <v>58</v>
      </c>
      <c r="I49" s="40" t="s">
        <v>30</v>
      </c>
      <c r="J49" s="41" t="s">
        <v>29</v>
      </c>
    </row>
    <row r="50" spans="1:10" x14ac:dyDescent="0.2">
      <c r="A50" s="5" t="s">
        <v>0</v>
      </c>
      <c r="B50" s="5"/>
      <c r="C50" s="126"/>
      <c r="E50" s="127">
        <f ca="1">IF( D50="",C50, IF( CELL("type", D50) = "v", D50))</f>
        <v>0</v>
      </c>
      <c r="F50" s="134" t="e">
        <f ca="1">((B50*#REF!*#REF!)+
(B50*#REF!*#REF!)+
(B50*#REF!*#REF!)+
(B50*#REF!*#REF!))*(1-E50) +
((B50*#REF!*#REF!)+
(B50*#REF!*#REF!)+
(B50*#REF!*#REF!)+
(B50*#REF!*#REF!))*E50</f>
        <v>#REF!</v>
      </c>
      <c r="G50" s="135" t="e">
        <f>(B50*#REF!*#REF!)+
(B50*#REF!*#REF!)+
(B50*#REF!*#REF!)+
(B50*#REF!*#REF!)</f>
        <v>#REF!</v>
      </c>
      <c r="H50" s="136" t="e">
        <f ca="1">G50-F50</f>
        <v>#REF!</v>
      </c>
      <c r="I50" s="136" t="e">
        <f ca="1">H50-1.96*(#REF!/SQRT(B50))</f>
        <v>#REF!</v>
      </c>
      <c r="J50" s="187" t="e">
        <f ca="1">H50+1.96*(#REF!/SQRT(B50))</f>
        <v>#REF!</v>
      </c>
    </row>
    <row r="51" spans="1:10" x14ac:dyDescent="0.2">
      <c r="A51" s="5" t="s">
        <v>2</v>
      </c>
      <c r="B51" s="5"/>
      <c r="C51" s="126"/>
      <c r="D51" s="2"/>
      <c r="E51" s="127">
        <f t="shared" ref="E51:E52" ca="1" si="8">IF( D51="",C51, IF( CELL("type", D51) = "v", D51))</f>
        <v>0</v>
      </c>
      <c r="F51" s="134" t="e">
        <f ca="1">((B51*#REF!*#REF!)+
(B51*#REF!*#REF!)+
(B51*#REF!*#REF!)+
(B51*#REF!*#REF!))*(1-E51) +
((B51*#REF!*#REF!)+
(B51*#REF!*#REF!)+
(B51*#REF!*#REF!)+
(B51*#REF!*#REF!))*E51</f>
        <v>#REF!</v>
      </c>
      <c r="G51" s="135" t="e">
        <f>(B51*#REF!*#REF!)+
(B51*#REF!*#REF!)+
(B51*#REF!*#REF!)+
(B51*#REF!*#REF!)</f>
        <v>#REF!</v>
      </c>
      <c r="H51" s="136" t="e">
        <f t="shared" ref="H51:H52" ca="1" si="9">G51-F51</f>
        <v>#REF!</v>
      </c>
      <c r="I51" s="136" t="e">
        <f ca="1">H51-1.96*(#REF!/SQRT(B51))</f>
        <v>#REF!</v>
      </c>
      <c r="J51" s="188" t="e">
        <f ca="1">H51+1.96*(#REF!/SQRT(B51))</f>
        <v>#REF!</v>
      </c>
    </row>
    <row r="52" spans="1:10" x14ac:dyDescent="0.2">
      <c r="A52" s="6" t="s">
        <v>3</v>
      </c>
      <c r="B52" s="6"/>
      <c r="C52" s="197"/>
      <c r="D52" s="4"/>
      <c r="E52" s="128">
        <f t="shared" ca="1" si="8"/>
        <v>0</v>
      </c>
      <c r="F52" s="137" t="e">
        <f ca="1">((B52*#REF!*#REF!)+
(B52*#REF!*#REF!)+
(B52*#REF!*#REF!)+
(B52*#REF!*#REF!))*(1-E52) +
((B52*#REF!*#REF!)+
(B52*#REF!*#REF!)+
(B52*#REF!*#REF!)+
(B52*#REF!*#REF!))*E52</f>
        <v>#REF!</v>
      </c>
      <c r="G52" s="142" t="e">
        <f>(B52*#REF!*#REF!)+
(B52*#REF!*#REF!)+
(B52*#REF!*#REF!)+
(B52*#REF!*#REF!)</f>
        <v>#REF!</v>
      </c>
      <c r="H52" s="143" t="e">
        <f t="shared" ca="1" si="9"/>
        <v>#REF!</v>
      </c>
      <c r="I52" s="143" t="e">
        <f ca="1">H52-1.96*(#REF!/SQRT(B52))</f>
        <v>#REF!</v>
      </c>
      <c r="J52" s="189" t="e">
        <f ca="1">H52+1.96*(#REF!/SQRT(B52))</f>
        <v>#REF!</v>
      </c>
    </row>
    <row r="53" spans="1:10" x14ac:dyDescent="0.2">
      <c r="A53" s="10"/>
      <c r="B53" s="10"/>
      <c r="C53" s="10"/>
      <c r="D53" s="10"/>
      <c r="E53" s="10"/>
      <c r="F53" s="10"/>
      <c r="G53" s="10"/>
      <c r="H53" s="10"/>
      <c r="I53" s="10"/>
      <c r="J53" s="10"/>
    </row>
    <row r="54" spans="1:10" x14ac:dyDescent="0.2">
      <c r="A54" s="10"/>
      <c r="B54" s="10"/>
      <c r="C54" s="10"/>
      <c r="D54" s="10"/>
      <c r="E54" s="10"/>
      <c r="F54" s="10"/>
      <c r="G54" s="10"/>
      <c r="H54" s="10"/>
      <c r="I54" s="10"/>
      <c r="J54" s="10"/>
    </row>
    <row r="55" spans="1:10" x14ac:dyDescent="0.2">
      <c r="A55" s="10"/>
      <c r="B55" s="10"/>
      <c r="C55" s="10"/>
      <c r="D55" s="10"/>
      <c r="E55" s="10"/>
      <c r="F55" s="10"/>
      <c r="G55" s="10"/>
      <c r="H55" s="10"/>
      <c r="I55" s="10"/>
      <c r="J55" s="10"/>
    </row>
    <row r="56" spans="1:10" x14ac:dyDescent="0.2">
      <c r="A56" s="10"/>
      <c r="B56" s="10"/>
      <c r="C56" s="10"/>
      <c r="D56" s="10"/>
      <c r="E56" s="10"/>
      <c r="F56" s="10"/>
      <c r="G56" s="10"/>
      <c r="H56" s="10"/>
      <c r="I56" s="10"/>
      <c r="J56" s="10"/>
    </row>
    <row r="57" spans="1:10" x14ac:dyDescent="0.2">
      <c r="A57" s="10"/>
      <c r="B57" s="10"/>
      <c r="C57" s="10"/>
      <c r="D57" s="10"/>
      <c r="E57" s="10"/>
      <c r="F57" s="10"/>
      <c r="G57" s="10"/>
      <c r="H57" s="10"/>
      <c r="I57" s="10"/>
      <c r="J57" s="10"/>
    </row>
    <row r="58" spans="1:10" x14ac:dyDescent="0.2">
      <c r="A58" s="10"/>
      <c r="B58" s="10"/>
      <c r="C58" s="10"/>
      <c r="D58" s="10"/>
      <c r="E58" s="10"/>
      <c r="F58" s="10"/>
      <c r="G58" s="10"/>
      <c r="H58" s="10"/>
      <c r="I58" s="10"/>
      <c r="J58" s="10"/>
    </row>
    <row r="59" spans="1:10" x14ac:dyDescent="0.2">
      <c r="A59" s="10"/>
      <c r="B59" s="10"/>
      <c r="C59" s="10"/>
      <c r="D59" s="10"/>
      <c r="E59" s="10"/>
      <c r="F59" s="10"/>
      <c r="G59" s="10"/>
      <c r="H59" s="10"/>
      <c r="I59" s="10"/>
      <c r="J59" s="10"/>
    </row>
  </sheetData>
  <mergeCells count="48">
    <mergeCell ref="I42:J42"/>
    <mergeCell ref="B48:B49"/>
    <mergeCell ref="E48:E49"/>
    <mergeCell ref="F48:F49"/>
    <mergeCell ref="G48:G49"/>
    <mergeCell ref="I48:J48"/>
    <mergeCell ref="B42:B43"/>
    <mergeCell ref="E42:E43"/>
    <mergeCell ref="F42:F43"/>
    <mergeCell ref="G42:G43"/>
    <mergeCell ref="C42:C43"/>
    <mergeCell ref="D48:D49"/>
    <mergeCell ref="D42:D43"/>
    <mergeCell ref="C48:C49"/>
    <mergeCell ref="B47:J47"/>
    <mergeCell ref="D14:D15"/>
    <mergeCell ref="C14:C15"/>
    <mergeCell ref="E14:E15"/>
    <mergeCell ref="C20:C21"/>
    <mergeCell ref="D20:D21"/>
    <mergeCell ref="I27:J27"/>
    <mergeCell ref="B33:B34"/>
    <mergeCell ref="E33:E34"/>
    <mergeCell ref="F33:F34"/>
    <mergeCell ref="G33:G34"/>
    <mergeCell ref="I33:J33"/>
    <mergeCell ref="C33:C34"/>
    <mergeCell ref="D33:D34"/>
    <mergeCell ref="B27:B28"/>
    <mergeCell ref="E27:E28"/>
    <mergeCell ref="F27:F28"/>
    <mergeCell ref="G27:G28"/>
    <mergeCell ref="B13:J13"/>
    <mergeCell ref="B19:J19"/>
    <mergeCell ref="B26:J26"/>
    <mergeCell ref="B32:J32"/>
    <mergeCell ref="B41:J41"/>
    <mergeCell ref="C27:C28"/>
    <mergeCell ref="D27:D28"/>
    <mergeCell ref="I20:J20"/>
    <mergeCell ref="I14:J14"/>
    <mergeCell ref="G20:G21"/>
    <mergeCell ref="F20:F21"/>
    <mergeCell ref="E20:E21"/>
    <mergeCell ref="B20:B21"/>
    <mergeCell ref="G14:G15"/>
    <mergeCell ref="F14:F15"/>
    <mergeCell ref="B14:B15"/>
  </mergeCells>
  <pageMargins left="0.45" right="0.45" top="0.5" bottom="0.5" header="0.3" footer="0.3"/>
  <pageSetup orientation="landscape" r:id="rId1"/>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7"/>
  <sheetViews>
    <sheetView showRowColHeaders="0" showRuler="0" showWhiteSpace="0" view="pageLayout" zoomScale="90" zoomScaleNormal="90" zoomScalePageLayoutView="90" workbookViewId="0">
      <selection activeCell="C9" sqref="C9"/>
    </sheetView>
  </sheetViews>
  <sheetFormatPr defaultRowHeight="15" x14ac:dyDescent="0.25"/>
  <cols>
    <col min="1" max="1" width="3.7109375" customWidth="1"/>
    <col min="2" max="2" width="29.5703125" customWidth="1"/>
    <col min="3" max="3" width="10.85546875" customWidth="1"/>
    <col min="4" max="4" width="11.5703125" customWidth="1"/>
    <col min="5" max="5" width="11.42578125" customWidth="1"/>
    <col min="6" max="6" width="10.7109375" customWidth="1"/>
    <col min="7" max="7" width="10.140625" customWidth="1"/>
    <col min="8" max="8" width="11.42578125" customWidth="1"/>
    <col min="9" max="9" width="10.85546875" customWidth="1"/>
    <col min="10" max="10" width="10.42578125" customWidth="1"/>
    <col min="11" max="11" width="11.5703125" customWidth="1"/>
    <col min="12" max="12" width="9.140625" customWidth="1"/>
    <col min="13" max="13" width="7" customWidth="1"/>
    <col min="14" max="14" width="12" customWidth="1"/>
    <col min="15" max="15" width="11.5703125" customWidth="1"/>
    <col min="16" max="16" width="11.85546875" customWidth="1"/>
    <col min="17" max="17" width="9.140625" customWidth="1"/>
    <col min="18" max="18" width="7" customWidth="1"/>
    <col min="19" max="19" width="11.5703125" customWidth="1"/>
    <col min="20" max="20" width="10.85546875" customWidth="1"/>
    <col min="21" max="21" width="11" customWidth="1"/>
    <col min="22" max="22" width="8.85546875" customWidth="1"/>
    <col min="23" max="23" width="7.140625" customWidth="1"/>
    <col min="24" max="24" width="5.28515625" customWidth="1"/>
    <col min="25" max="25" width="3.7109375" customWidth="1"/>
    <col min="35" max="35" width="14.28515625" customWidth="1"/>
  </cols>
  <sheetData>
    <row r="1" spans="1:37" x14ac:dyDescent="0.25">
      <c r="A1" s="7" t="s">
        <v>123</v>
      </c>
      <c r="B1" s="8"/>
      <c r="C1" s="8"/>
      <c r="D1" s="8"/>
      <c r="E1" s="8"/>
      <c r="F1" s="8"/>
      <c r="G1" s="8"/>
      <c r="H1" s="8"/>
      <c r="I1" s="8"/>
      <c r="J1" s="206"/>
      <c r="K1" s="8"/>
      <c r="L1" s="9"/>
      <c r="M1" s="9"/>
      <c r="N1" s="8"/>
      <c r="O1" s="8"/>
      <c r="P1" s="8"/>
      <c r="Q1" s="8"/>
      <c r="R1" s="8"/>
      <c r="S1" s="8"/>
      <c r="T1" s="8"/>
      <c r="U1" s="8"/>
      <c r="V1" s="8"/>
      <c r="W1" s="8"/>
      <c r="X1" s="38" t="s">
        <v>75</v>
      </c>
      <c r="Y1" s="8"/>
      <c r="Z1" s="8"/>
      <c r="AA1" s="8"/>
      <c r="AB1" s="8"/>
      <c r="AC1" s="8"/>
      <c r="AD1" s="8"/>
      <c r="AE1" s="8"/>
      <c r="AF1" s="8"/>
      <c r="AG1" s="8"/>
      <c r="AH1" s="8"/>
      <c r="AI1" s="8"/>
      <c r="AJ1" s="8"/>
      <c r="AK1" s="8"/>
    </row>
    <row r="2" spans="1:37" x14ac:dyDescent="0.25">
      <c r="A2" s="7" t="s">
        <v>134</v>
      </c>
      <c r="B2" s="8"/>
      <c r="C2" s="8"/>
      <c r="D2" s="8"/>
      <c r="E2" s="8"/>
      <c r="F2" s="8"/>
      <c r="G2" s="8"/>
      <c r="H2" s="199"/>
      <c r="I2" s="8"/>
      <c r="J2" s="8"/>
      <c r="K2" s="8"/>
      <c r="L2" s="20"/>
      <c r="M2" s="20"/>
      <c r="N2" s="45"/>
      <c r="O2" s="45"/>
      <c r="P2" s="45"/>
      <c r="Q2" s="8"/>
      <c r="R2" s="8"/>
      <c r="S2" s="45"/>
      <c r="T2" s="45"/>
      <c r="U2" s="45"/>
      <c r="V2" s="8"/>
      <c r="W2" s="8"/>
      <c r="X2" s="10" t="s">
        <v>76</v>
      </c>
      <c r="Y2" s="10"/>
      <c r="Z2" s="8"/>
      <c r="AA2" s="8"/>
      <c r="AB2" s="8"/>
      <c r="AC2" s="8"/>
      <c r="AD2" s="8"/>
      <c r="AE2" s="8"/>
      <c r="AF2" s="8"/>
      <c r="AG2" s="8"/>
      <c r="AH2" s="8"/>
      <c r="AI2" s="8"/>
      <c r="AJ2" s="8"/>
      <c r="AK2" s="8"/>
    </row>
    <row r="3" spans="1:37" ht="15" customHeight="1" x14ac:dyDescent="0.25">
      <c r="A3" s="249" t="s">
        <v>5</v>
      </c>
      <c r="B3" s="250"/>
      <c r="C3" s="239" t="s">
        <v>138</v>
      </c>
      <c r="D3" s="240"/>
      <c r="E3" s="241"/>
      <c r="F3" s="256" t="s">
        <v>24</v>
      </c>
      <c r="G3" s="257"/>
      <c r="H3" s="258"/>
      <c r="I3" s="239" t="s">
        <v>139</v>
      </c>
      <c r="J3" s="240"/>
      <c r="K3" s="240"/>
      <c r="L3" s="240"/>
      <c r="M3" s="241"/>
      <c r="N3" s="239" t="s">
        <v>140</v>
      </c>
      <c r="O3" s="240"/>
      <c r="P3" s="240"/>
      <c r="Q3" s="240"/>
      <c r="R3" s="241"/>
      <c r="S3" s="239" t="s">
        <v>141</v>
      </c>
      <c r="T3" s="240"/>
      <c r="U3" s="240"/>
      <c r="V3" s="240"/>
      <c r="W3" s="241"/>
      <c r="X3" s="10" t="s">
        <v>121</v>
      </c>
      <c r="Y3" s="10"/>
      <c r="Z3" s="8"/>
      <c r="AA3" s="8"/>
      <c r="AB3" s="8"/>
      <c r="AC3" s="8"/>
      <c r="AD3" s="8"/>
      <c r="AE3" s="8"/>
      <c r="AF3" s="8"/>
      <c r="AG3" s="8"/>
      <c r="AH3" s="8"/>
      <c r="AI3" s="8"/>
      <c r="AJ3" s="8"/>
      <c r="AK3" s="8"/>
    </row>
    <row r="4" spans="1:37" x14ac:dyDescent="0.25">
      <c r="A4" s="251"/>
      <c r="B4" s="252"/>
      <c r="C4" s="242"/>
      <c r="D4" s="244"/>
      <c r="E4" s="255"/>
      <c r="F4" s="259"/>
      <c r="G4" s="260"/>
      <c r="H4" s="261"/>
      <c r="I4" s="242" t="s">
        <v>124</v>
      </c>
      <c r="J4" s="244" t="s">
        <v>28</v>
      </c>
      <c r="K4" s="244"/>
      <c r="L4" s="245" t="s">
        <v>46</v>
      </c>
      <c r="M4" s="247" t="s">
        <v>45</v>
      </c>
      <c r="N4" s="242" t="s">
        <v>135</v>
      </c>
      <c r="O4" s="244" t="s">
        <v>28</v>
      </c>
      <c r="P4" s="244"/>
      <c r="Q4" s="245" t="s">
        <v>46</v>
      </c>
      <c r="R4" s="247" t="s">
        <v>45</v>
      </c>
      <c r="S4" s="242" t="s">
        <v>136</v>
      </c>
      <c r="T4" s="244" t="s">
        <v>28</v>
      </c>
      <c r="U4" s="244"/>
      <c r="V4" s="245" t="s">
        <v>46</v>
      </c>
      <c r="W4" s="247" t="s">
        <v>45</v>
      </c>
      <c r="X4" s="10"/>
      <c r="Y4" s="10" t="s">
        <v>120</v>
      </c>
      <c r="Z4" s="8"/>
      <c r="AA4" s="8"/>
      <c r="AB4" s="8"/>
      <c r="AC4" s="8"/>
      <c r="AD4" s="8"/>
      <c r="AE4" s="8"/>
      <c r="AF4" s="8"/>
      <c r="AG4" s="8"/>
      <c r="AH4" s="8"/>
      <c r="AI4" s="8"/>
      <c r="AJ4" s="8"/>
      <c r="AK4" s="8"/>
    </row>
    <row r="5" spans="1:37" x14ac:dyDescent="0.25">
      <c r="A5" s="253"/>
      <c r="B5" s="254"/>
      <c r="C5" s="53" t="s">
        <v>124</v>
      </c>
      <c r="D5" s="53" t="s">
        <v>135</v>
      </c>
      <c r="E5" s="54" t="s">
        <v>136</v>
      </c>
      <c r="F5" s="53" t="s">
        <v>124</v>
      </c>
      <c r="G5" s="53" t="s">
        <v>135</v>
      </c>
      <c r="H5" s="54" t="s">
        <v>136</v>
      </c>
      <c r="I5" s="243"/>
      <c r="J5" s="22" t="s">
        <v>30</v>
      </c>
      <c r="K5" s="22" t="s">
        <v>29</v>
      </c>
      <c r="L5" s="246"/>
      <c r="M5" s="248"/>
      <c r="N5" s="243"/>
      <c r="O5" s="22" t="s">
        <v>30</v>
      </c>
      <c r="P5" s="22" t="s">
        <v>29</v>
      </c>
      <c r="Q5" s="246"/>
      <c r="R5" s="248"/>
      <c r="S5" s="243"/>
      <c r="T5" s="22" t="s">
        <v>30</v>
      </c>
      <c r="U5" s="22" t="s">
        <v>29</v>
      </c>
      <c r="V5" s="246"/>
      <c r="W5" s="248"/>
      <c r="X5" s="10" t="s">
        <v>105</v>
      </c>
      <c r="Y5" s="8"/>
      <c r="Z5" s="8"/>
      <c r="AA5" s="8"/>
      <c r="AB5" s="8"/>
      <c r="AC5" s="8"/>
      <c r="AD5" s="8"/>
      <c r="AE5" s="8"/>
      <c r="AF5" s="8"/>
      <c r="AG5" s="8"/>
      <c r="AH5" s="8"/>
      <c r="AI5" s="8"/>
      <c r="AJ5" s="8"/>
      <c r="AK5" s="8"/>
    </row>
    <row r="6" spans="1:37" ht="15" customHeight="1" x14ac:dyDescent="0.25">
      <c r="A6" s="262" t="s">
        <v>22</v>
      </c>
      <c r="B6" s="19" t="s">
        <v>25</v>
      </c>
      <c r="C6" s="113"/>
      <c r="D6" s="113"/>
      <c r="E6" s="113"/>
      <c r="F6" s="55"/>
      <c r="G6" s="56"/>
      <c r="H6" s="64"/>
      <c r="I6" s="118"/>
      <c r="J6" s="119"/>
      <c r="K6" s="119"/>
      <c r="L6" s="112"/>
      <c r="M6" s="31"/>
      <c r="N6" s="118"/>
      <c r="O6" s="119"/>
      <c r="P6" s="119"/>
      <c r="Q6" s="112"/>
      <c r="R6" s="31"/>
      <c r="S6" s="118"/>
      <c r="T6" s="119"/>
      <c r="U6" s="119"/>
      <c r="V6" s="112"/>
      <c r="W6" s="31"/>
      <c r="X6" s="17" t="s">
        <v>77</v>
      </c>
      <c r="Y6" s="3" t="s">
        <v>142</v>
      </c>
      <c r="Z6" s="8"/>
      <c r="AA6" s="8"/>
      <c r="AB6" s="8"/>
      <c r="AC6" s="8"/>
      <c r="AD6" s="8"/>
      <c r="AE6" s="8"/>
      <c r="AF6" s="8"/>
      <c r="AG6" s="8"/>
      <c r="AH6" s="8"/>
      <c r="AI6" s="8"/>
      <c r="AJ6" s="8"/>
      <c r="AK6" s="8"/>
    </row>
    <row r="7" spans="1:37" x14ac:dyDescent="0.25">
      <c r="A7" s="263"/>
      <c r="B7" s="19" t="s">
        <v>26</v>
      </c>
      <c r="C7" s="113"/>
      <c r="D7" s="113"/>
      <c r="E7" s="113"/>
      <c r="F7" s="55"/>
      <c r="G7" s="56"/>
      <c r="H7" s="64"/>
      <c r="I7" s="118"/>
      <c r="J7" s="119"/>
      <c r="K7" s="119"/>
      <c r="L7" s="112"/>
      <c r="M7" s="32"/>
      <c r="N7" s="118"/>
      <c r="O7" s="119"/>
      <c r="P7" s="119"/>
      <c r="Q7" s="112"/>
      <c r="R7" s="32"/>
      <c r="S7" s="118"/>
      <c r="T7" s="119"/>
      <c r="U7" s="119"/>
      <c r="V7" s="112"/>
      <c r="W7" s="32"/>
      <c r="X7" s="8"/>
      <c r="Y7" s="10" t="s">
        <v>106</v>
      </c>
      <c r="Z7" s="8"/>
      <c r="AA7" s="8"/>
      <c r="AB7" s="8"/>
      <c r="AC7" s="8"/>
      <c r="AD7" s="8"/>
      <c r="AE7" s="8"/>
      <c r="AF7" s="8"/>
      <c r="AG7" s="8"/>
      <c r="AH7" s="8"/>
      <c r="AI7" s="8"/>
      <c r="AJ7" s="8"/>
      <c r="AK7" s="8"/>
    </row>
    <row r="8" spans="1:37" x14ac:dyDescent="0.25">
      <c r="A8" s="263"/>
      <c r="B8" s="19" t="s">
        <v>27</v>
      </c>
      <c r="C8" s="113"/>
      <c r="D8" s="113"/>
      <c r="E8" s="113"/>
      <c r="F8" s="55"/>
      <c r="G8" s="56"/>
      <c r="H8" s="64"/>
      <c r="I8" s="118"/>
      <c r="J8" s="119"/>
      <c r="K8" s="119"/>
      <c r="L8" s="112"/>
      <c r="M8" s="32"/>
      <c r="N8" s="118"/>
      <c r="O8" s="119"/>
      <c r="P8" s="119"/>
      <c r="Q8" s="112"/>
      <c r="R8" s="32"/>
      <c r="S8" s="118"/>
      <c r="T8" s="119"/>
      <c r="U8" s="119"/>
      <c r="V8" s="112"/>
      <c r="W8" s="32"/>
      <c r="X8" s="10" t="s">
        <v>78</v>
      </c>
      <c r="Y8" s="8"/>
      <c r="Z8" s="8"/>
      <c r="AA8" s="8"/>
      <c r="AB8" s="8"/>
      <c r="AC8" s="8"/>
      <c r="AD8" s="8"/>
      <c r="AE8" s="8"/>
      <c r="AF8" s="8"/>
      <c r="AG8" s="8"/>
      <c r="AH8" s="8"/>
      <c r="AI8" s="8"/>
      <c r="AJ8" s="8"/>
      <c r="AK8" s="8"/>
    </row>
    <row r="9" spans="1:37" ht="15" customHeight="1" x14ac:dyDescent="0.25">
      <c r="A9" s="263"/>
      <c r="B9" s="114" t="s">
        <v>6</v>
      </c>
      <c r="C9" s="116"/>
      <c r="D9" s="116"/>
      <c r="E9" s="116"/>
      <c r="F9" s="57"/>
      <c r="G9" s="58"/>
      <c r="H9" s="65"/>
      <c r="I9" s="120"/>
      <c r="J9" s="121"/>
      <c r="K9" s="121"/>
      <c r="L9" s="115"/>
      <c r="M9" s="34"/>
      <c r="N9" s="120"/>
      <c r="O9" s="121"/>
      <c r="P9" s="121"/>
      <c r="Q9" s="115"/>
      <c r="R9" s="34"/>
      <c r="S9" s="120"/>
      <c r="T9" s="121"/>
      <c r="U9" s="121"/>
      <c r="V9" s="115"/>
      <c r="W9" s="33"/>
      <c r="X9" s="10" t="s">
        <v>108</v>
      </c>
      <c r="Y9" s="8"/>
      <c r="Z9" s="8"/>
      <c r="AA9" s="8"/>
      <c r="AB9" s="8"/>
      <c r="AC9" s="8"/>
      <c r="AD9" s="8"/>
      <c r="AE9" s="8"/>
      <c r="AF9" s="8"/>
      <c r="AG9" s="8"/>
      <c r="AH9" s="8"/>
      <c r="AI9" s="8"/>
      <c r="AJ9" s="8"/>
      <c r="AK9" s="8"/>
    </row>
    <row r="10" spans="1:37" x14ac:dyDescent="0.25">
      <c r="A10" s="263"/>
      <c r="B10" s="114" t="s">
        <v>7</v>
      </c>
      <c r="C10" s="116"/>
      <c r="D10" s="116"/>
      <c r="E10" s="116"/>
      <c r="F10" s="57"/>
      <c r="G10" s="58"/>
      <c r="H10" s="65"/>
      <c r="I10" s="120"/>
      <c r="J10" s="121"/>
      <c r="K10" s="121"/>
      <c r="L10" s="115"/>
      <c r="M10" s="34"/>
      <c r="N10" s="120"/>
      <c r="O10" s="121"/>
      <c r="P10" s="121"/>
      <c r="Q10" s="115"/>
      <c r="R10" s="34"/>
      <c r="S10" s="120"/>
      <c r="T10" s="121"/>
      <c r="U10" s="121"/>
      <c r="V10" s="115"/>
      <c r="W10" s="33"/>
      <c r="X10" s="8"/>
      <c r="Y10" s="10" t="s">
        <v>107</v>
      </c>
      <c r="Z10" s="8"/>
      <c r="AA10" s="8"/>
      <c r="AB10" s="8"/>
      <c r="AC10" s="8"/>
      <c r="AD10" s="8"/>
      <c r="AE10" s="8"/>
      <c r="AF10" s="8"/>
      <c r="AG10" s="8"/>
      <c r="AH10" s="8"/>
      <c r="AI10" s="8"/>
      <c r="AJ10" s="8"/>
      <c r="AK10" s="8"/>
    </row>
    <row r="11" spans="1:37" x14ac:dyDescent="0.25">
      <c r="A11" s="263"/>
      <c r="B11" s="114" t="s">
        <v>8</v>
      </c>
      <c r="C11" s="116"/>
      <c r="D11" s="116"/>
      <c r="E11" s="116"/>
      <c r="F11" s="57"/>
      <c r="G11" s="58"/>
      <c r="H11" s="65"/>
      <c r="I11" s="120"/>
      <c r="J11" s="121"/>
      <c r="K11" s="121"/>
      <c r="L11" s="115"/>
      <c r="M11" s="34"/>
      <c r="N11" s="120"/>
      <c r="O11" s="121"/>
      <c r="P11" s="121"/>
      <c r="Q11" s="115"/>
      <c r="R11" s="34"/>
      <c r="S11" s="120"/>
      <c r="T11" s="121"/>
      <c r="U11" s="121"/>
      <c r="V11" s="115"/>
      <c r="W11" s="33"/>
      <c r="X11" s="10" t="s">
        <v>113</v>
      </c>
      <c r="Y11" s="10"/>
      <c r="Z11" s="8"/>
      <c r="AA11" s="8"/>
      <c r="AB11" s="8"/>
      <c r="AC11" s="8"/>
      <c r="AD11" s="8"/>
      <c r="AE11" s="8"/>
      <c r="AF11" s="8"/>
      <c r="AG11" s="8"/>
      <c r="AH11" s="8"/>
      <c r="AI11" s="8"/>
      <c r="AJ11" s="8"/>
      <c r="AK11" s="8"/>
    </row>
    <row r="12" spans="1:37" x14ac:dyDescent="0.25">
      <c r="A12" s="263"/>
      <c r="B12" s="114" t="s">
        <v>82</v>
      </c>
      <c r="C12" s="113"/>
      <c r="D12" s="113"/>
      <c r="E12" s="113"/>
      <c r="F12" s="55"/>
      <c r="G12" s="56"/>
      <c r="H12" s="64"/>
      <c r="I12" s="118"/>
      <c r="J12" s="119"/>
      <c r="K12" s="119"/>
      <c r="L12" s="112"/>
      <c r="M12" s="32"/>
      <c r="N12" s="118"/>
      <c r="O12" s="119"/>
      <c r="P12" s="119"/>
      <c r="Q12" s="112"/>
      <c r="R12" s="32"/>
      <c r="S12" s="118"/>
      <c r="T12" s="119"/>
      <c r="U12" s="119"/>
      <c r="V12" s="112"/>
      <c r="W12" s="32"/>
      <c r="X12" s="8"/>
      <c r="Y12" s="10" t="s">
        <v>107</v>
      </c>
      <c r="Z12" s="8"/>
      <c r="AA12" s="8"/>
      <c r="AB12" s="8"/>
      <c r="AC12" s="8"/>
      <c r="AD12" s="8"/>
      <c r="AE12" s="8"/>
      <c r="AF12" s="8"/>
      <c r="AG12" s="8"/>
      <c r="AH12" s="8"/>
      <c r="AI12" s="8"/>
      <c r="AJ12" s="8"/>
      <c r="AK12" s="8"/>
    </row>
    <row r="13" spans="1:37" x14ac:dyDescent="0.25">
      <c r="A13" s="263"/>
      <c r="B13" s="114" t="s">
        <v>83</v>
      </c>
      <c r="C13" s="113"/>
      <c r="D13" s="113"/>
      <c r="E13" s="113"/>
      <c r="F13" s="55"/>
      <c r="G13" s="56"/>
      <c r="H13" s="64"/>
      <c r="I13" s="118"/>
      <c r="J13" s="119"/>
      <c r="K13" s="119"/>
      <c r="L13" s="112"/>
      <c r="M13" s="32"/>
      <c r="N13" s="118"/>
      <c r="O13" s="119"/>
      <c r="P13" s="119"/>
      <c r="Q13" s="112"/>
      <c r="R13" s="32"/>
      <c r="S13" s="118"/>
      <c r="T13" s="119"/>
      <c r="U13" s="119"/>
      <c r="V13" s="112"/>
      <c r="W13" s="32"/>
      <c r="X13" s="8"/>
      <c r="Y13" s="8"/>
      <c r="Z13" s="8"/>
      <c r="AA13" s="8"/>
      <c r="AB13" s="8"/>
      <c r="AC13" s="8"/>
      <c r="AD13" s="8"/>
      <c r="AE13" s="8"/>
      <c r="AF13" s="8"/>
      <c r="AG13" s="8"/>
      <c r="AH13" s="8"/>
      <c r="AI13" s="8"/>
      <c r="AJ13" s="8"/>
      <c r="AK13" s="8"/>
    </row>
    <row r="14" spans="1:37" x14ac:dyDescent="0.25">
      <c r="A14" s="263"/>
      <c r="B14" s="114" t="s">
        <v>84</v>
      </c>
      <c r="C14" s="113"/>
      <c r="D14" s="113"/>
      <c r="E14" s="113"/>
      <c r="F14" s="55"/>
      <c r="G14" s="56"/>
      <c r="H14" s="64"/>
      <c r="I14" s="118"/>
      <c r="J14" s="119"/>
      <c r="K14" s="119"/>
      <c r="L14" s="112"/>
      <c r="M14" s="32"/>
      <c r="N14" s="118"/>
      <c r="O14" s="119"/>
      <c r="P14" s="119"/>
      <c r="Q14" s="112"/>
      <c r="R14" s="32"/>
      <c r="S14" s="118"/>
      <c r="T14" s="119"/>
      <c r="U14" s="119"/>
      <c r="V14" s="112"/>
      <c r="W14" s="32"/>
      <c r="X14" s="38" t="s">
        <v>79</v>
      </c>
      <c r="Y14" s="8"/>
      <c r="Z14" s="8"/>
      <c r="AA14" s="8"/>
      <c r="AB14" s="8"/>
      <c r="AC14" s="8"/>
      <c r="AD14" s="8"/>
      <c r="AE14" s="8"/>
      <c r="AF14" s="8"/>
      <c r="AG14" s="8"/>
      <c r="AH14" s="8"/>
      <c r="AI14" s="8"/>
      <c r="AJ14" s="8"/>
      <c r="AK14" s="8"/>
    </row>
    <row r="15" spans="1:37" ht="15" customHeight="1" x14ac:dyDescent="0.25">
      <c r="A15" s="263"/>
      <c r="B15" s="24" t="s">
        <v>85</v>
      </c>
      <c r="C15" s="117"/>
      <c r="D15" s="117"/>
      <c r="E15" s="117"/>
      <c r="F15" s="59"/>
      <c r="G15" s="60"/>
      <c r="H15" s="67"/>
      <c r="I15" s="120"/>
      <c r="J15" s="159"/>
      <c r="K15" s="159"/>
      <c r="L15" s="115"/>
      <c r="M15" s="34"/>
      <c r="N15" s="120"/>
      <c r="O15" s="159"/>
      <c r="P15" s="159"/>
      <c r="Q15" s="115"/>
      <c r="R15" s="34"/>
      <c r="S15" s="120"/>
      <c r="T15" s="159"/>
      <c r="U15" s="159"/>
      <c r="V15" s="115"/>
      <c r="W15" s="34"/>
      <c r="X15" s="10" t="s">
        <v>110</v>
      </c>
      <c r="Y15" s="8"/>
      <c r="Z15" s="8"/>
      <c r="AA15" s="8"/>
      <c r="AB15" s="8"/>
      <c r="AC15" s="8"/>
      <c r="AD15" s="8"/>
      <c r="AE15" s="8"/>
      <c r="AF15" s="8"/>
      <c r="AG15" s="8"/>
      <c r="AH15" s="8"/>
      <c r="AI15" s="8"/>
      <c r="AJ15" s="8"/>
      <c r="AK15" s="8"/>
    </row>
    <row r="16" spans="1:37" x14ac:dyDescent="0.25">
      <c r="A16" s="263"/>
      <c r="B16" s="24" t="s">
        <v>86</v>
      </c>
      <c r="C16" s="117"/>
      <c r="D16" s="117"/>
      <c r="E16" s="117"/>
      <c r="F16" s="59"/>
      <c r="G16" s="60"/>
      <c r="H16" s="67"/>
      <c r="I16" s="120"/>
      <c r="J16" s="159"/>
      <c r="K16" s="159"/>
      <c r="L16" s="115"/>
      <c r="M16" s="34"/>
      <c r="N16" s="120"/>
      <c r="O16" s="159"/>
      <c r="P16" s="159"/>
      <c r="Q16" s="115"/>
      <c r="R16" s="34"/>
      <c r="S16" s="120"/>
      <c r="T16" s="159"/>
      <c r="U16" s="159"/>
      <c r="V16" s="115"/>
      <c r="W16" s="34"/>
      <c r="X16" s="10"/>
      <c r="Y16" s="3" t="s">
        <v>109</v>
      </c>
      <c r="Z16" s="8"/>
      <c r="AA16" s="8"/>
      <c r="AB16" s="132"/>
      <c r="AC16" s="132"/>
      <c r="AD16" s="132"/>
      <c r="AE16" s="132"/>
      <c r="AF16" s="132"/>
      <c r="AG16" s="8"/>
      <c r="AH16" s="8"/>
      <c r="AI16" s="8"/>
      <c r="AJ16" s="8"/>
      <c r="AK16" s="8"/>
    </row>
    <row r="17" spans="1:37" x14ac:dyDescent="0.25">
      <c r="A17" s="264"/>
      <c r="B17" s="70" t="s">
        <v>87</v>
      </c>
      <c r="C17" s="122"/>
      <c r="D17" s="122"/>
      <c r="E17" s="122"/>
      <c r="F17" s="157"/>
      <c r="G17" s="108"/>
      <c r="H17" s="109"/>
      <c r="I17" s="123"/>
      <c r="J17" s="124"/>
      <c r="K17" s="124"/>
      <c r="L17" s="125"/>
      <c r="M17" s="107"/>
      <c r="N17" s="123"/>
      <c r="O17" s="124"/>
      <c r="P17" s="124"/>
      <c r="Q17" s="125"/>
      <c r="R17" s="107"/>
      <c r="S17" s="123"/>
      <c r="T17" s="124"/>
      <c r="U17" s="124"/>
      <c r="V17" s="125"/>
      <c r="W17" s="107"/>
      <c r="X17" s="10"/>
      <c r="Y17" s="10" t="s">
        <v>112</v>
      </c>
      <c r="Z17" s="8"/>
      <c r="AA17" s="8"/>
      <c r="AB17" s="132"/>
      <c r="AC17" s="132"/>
      <c r="AD17" s="132"/>
      <c r="AE17" s="132"/>
      <c r="AF17" s="132"/>
      <c r="AG17" s="8"/>
      <c r="AH17" s="8"/>
      <c r="AI17" s="8"/>
      <c r="AJ17" s="8"/>
      <c r="AK17" s="8"/>
    </row>
    <row r="18" spans="1:37" ht="15.75" customHeight="1" x14ac:dyDescent="0.25">
      <c r="A18" s="265" t="s">
        <v>23</v>
      </c>
      <c r="B18" s="161" t="s">
        <v>25</v>
      </c>
      <c r="C18" s="113"/>
      <c r="D18" s="113"/>
      <c r="E18" s="113"/>
      <c r="F18" s="162"/>
      <c r="G18" s="163"/>
      <c r="H18" s="164"/>
      <c r="I18" s="118"/>
      <c r="J18" s="119"/>
      <c r="K18" s="119"/>
      <c r="L18" s="112"/>
      <c r="M18" s="32"/>
      <c r="N18" s="118"/>
      <c r="O18" s="119"/>
      <c r="P18" s="119"/>
      <c r="Q18" s="112"/>
      <c r="R18" s="32"/>
      <c r="S18" s="118"/>
      <c r="T18" s="119"/>
      <c r="U18" s="119"/>
      <c r="V18" s="112"/>
      <c r="W18" s="32"/>
      <c r="X18" s="10"/>
      <c r="Y18" s="111" t="s">
        <v>81</v>
      </c>
      <c r="Z18" s="8"/>
      <c r="AA18" s="8"/>
      <c r="AB18" s="8"/>
      <c r="AC18" s="8"/>
      <c r="AD18" s="8"/>
      <c r="AE18" s="8"/>
      <c r="AF18" s="8"/>
      <c r="AG18" s="8"/>
      <c r="AH18" s="8"/>
      <c r="AI18" s="8"/>
      <c r="AJ18" s="8"/>
      <c r="AK18" s="8"/>
    </row>
    <row r="19" spans="1:37" x14ac:dyDescent="0.25">
      <c r="A19" s="266"/>
      <c r="B19" s="161" t="s">
        <v>26</v>
      </c>
      <c r="C19" s="113"/>
      <c r="D19" s="113"/>
      <c r="E19" s="113"/>
      <c r="F19" s="162"/>
      <c r="G19" s="163"/>
      <c r="H19" s="164"/>
      <c r="I19" s="118"/>
      <c r="J19" s="119"/>
      <c r="K19" s="119"/>
      <c r="L19" s="112"/>
      <c r="M19" s="32"/>
      <c r="N19" s="118"/>
      <c r="O19" s="119"/>
      <c r="P19" s="119"/>
      <c r="Q19" s="112"/>
      <c r="R19" s="32"/>
      <c r="S19" s="118"/>
      <c r="T19" s="119"/>
      <c r="U19" s="119"/>
      <c r="V19" s="112"/>
      <c r="W19" s="32"/>
      <c r="X19" s="8"/>
      <c r="Y19" s="111" t="s">
        <v>96</v>
      </c>
      <c r="Z19" s="132"/>
      <c r="AA19" s="8"/>
      <c r="AB19" s="8"/>
      <c r="AC19" s="8"/>
      <c r="AD19" s="8"/>
      <c r="AE19" s="8"/>
      <c r="AF19" s="8"/>
      <c r="AG19" s="8"/>
      <c r="AH19" s="8"/>
      <c r="AI19" s="8"/>
      <c r="AJ19" s="8"/>
      <c r="AK19" s="8"/>
    </row>
    <row r="20" spans="1:37" x14ac:dyDescent="0.25">
      <c r="A20" s="266"/>
      <c r="B20" s="161" t="s">
        <v>27</v>
      </c>
      <c r="C20" s="113"/>
      <c r="D20" s="113"/>
      <c r="E20" s="113"/>
      <c r="F20" s="162"/>
      <c r="G20" s="163"/>
      <c r="H20" s="164"/>
      <c r="I20" s="118"/>
      <c r="J20" s="119"/>
      <c r="K20" s="119"/>
      <c r="L20" s="112"/>
      <c r="M20" s="32"/>
      <c r="N20" s="118"/>
      <c r="O20" s="119"/>
      <c r="P20" s="119"/>
      <c r="Q20" s="112"/>
      <c r="R20" s="32"/>
      <c r="S20" s="118"/>
      <c r="T20" s="119"/>
      <c r="U20" s="119"/>
      <c r="V20" s="112"/>
      <c r="W20" s="32"/>
      <c r="X20" s="8"/>
      <c r="Y20" s="8"/>
      <c r="AA20" s="8"/>
      <c r="AB20" s="8"/>
      <c r="AC20" s="8"/>
      <c r="AD20" s="8"/>
      <c r="AE20" s="8"/>
      <c r="AF20" s="8"/>
      <c r="AG20" s="8"/>
      <c r="AH20" s="8"/>
      <c r="AI20" s="8"/>
      <c r="AJ20" s="8"/>
      <c r="AK20" s="8"/>
    </row>
    <row r="21" spans="1:37" x14ac:dyDescent="0.25">
      <c r="A21" s="266"/>
      <c r="B21" s="114" t="s">
        <v>6</v>
      </c>
      <c r="C21" s="117"/>
      <c r="D21" s="117"/>
      <c r="E21" s="117"/>
      <c r="F21" s="59"/>
      <c r="G21" s="60"/>
      <c r="H21" s="67"/>
      <c r="I21" s="120"/>
      <c r="J21" s="121"/>
      <c r="K21" s="121"/>
      <c r="L21" s="115"/>
      <c r="M21" s="34"/>
      <c r="N21" s="120"/>
      <c r="O21" s="121"/>
      <c r="P21" s="121"/>
      <c r="Q21" s="115"/>
      <c r="R21" s="34"/>
      <c r="S21" s="120"/>
      <c r="T21" s="121"/>
      <c r="U21" s="121"/>
      <c r="V21" s="115"/>
      <c r="W21" s="34"/>
      <c r="X21" s="10" t="s">
        <v>111</v>
      </c>
      <c r="Y21" s="8"/>
      <c r="Z21" s="8"/>
      <c r="AA21" s="8"/>
      <c r="AB21" s="8"/>
      <c r="AC21" s="8"/>
      <c r="AD21" s="8"/>
      <c r="AE21" s="8"/>
      <c r="AF21" s="8"/>
      <c r="AG21" s="8"/>
      <c r="AH21" s="8"/>
      <c r="AI21" s="8"/>
      <c r="AJ21" s="8"/>
      <c r="AK21" s="8"/>
    </row>
    <row r="22" spans="1:37" x14ac:dyDescent="0.25">
      <c r="A22" s="266"/>
      <c r="B22" s="114" t="s">
        <v>7</v>
      </c>
      <c r="C22" s="117"/>
      <c r="D22" s="117"/>
      <c r="E22" s="117"/>
      <c r="F22" s="59"/>
      <c r="G22" s="60"/>
      <c r="H22" s="67"/>
      <c r="I22" s="120"/>
      <c r="J22" s="121"/>
      <c r="K22" s="121"/>
      <c r="L22" s="115"/>
      <c r="M22" s="34"/>
      <c r="N22" s="120"/>
      <c r="O22" s="121"/>
      <c r="P22" s="121"/>
      <c r="Q22" s="115"/>
      <c r="R22" s="34"/>
      <c r="S22" s="120"/>
      <c r="T22" s="121"/>
      <c r="U22" s="121"/>
      <c r="V22" s="115"/>
      <c r="W22" s="34"/>
      <c r="X22" s="8"/>
      <c r="Y22" s="10" t="s">
        <v>109</v>
      </c>
      <c r="Z22" s="8"/>
      <c r="AA22" s="8"/>
      <c r="AB22" s="8"/>
      <c r="AC22" s="8"/>
      <c r="AD22" s="8"/>
      <c r="AE22" s="8"/>
      <c r="AF22" s="8"/>
      <c r="AG22" s="8"/>
      <c r="AH22" s="8"/>
      <c r="AI22" s="8"/>
      <c r="AJ22" s="8"/>
      <c r="AK22" s="8"/>
    </row>
    <row r="23" spans="1:37" x14ac:dyDescent="0.25">
      <c r="A23" s="266"/>
      <c r="B23" s="114" t="s">
        <v>8</v>
      </c>
      <c r="C23" s="117"/>
      <c r="D23" s="117"/>
      <c r="E23" s="117"/>
      <c r="F23" s="59"/>
      <c r="G23" s="60"/>
      <c r="H23" s="67"/>
      <c r="I23" s="120"/>
      <c r="J23" s="121"/>
      <c r="K23" s="121"/>
      <c r="L23" s="115"/>
      <c r="M23" s="34"/>
      <c r="N23" s="120"/>
      <c r="O23" s="121"/>
      <c r="P23" s="121"/>
      <c r="Q23" s="115"/>
      <c r="R23" s="34"/>
      <c r="S23" s="120"/>
      <c r="T23" s="121"/>
      <c r="U23" s="121"/>
      <c r="V23" s="115"/>
      <c r="W23" s="34"/>
      <c r="X23" s="8"/>
      <c r="Y23" s="111" t="s">
        <v>103</v>
      </c>
      <c r="Z23" s="8"/>
      <c r="AA23" s="8"/>
      <c r="AB23" s="8"/>
      <c r="AC23" s="8"/>
      <c r="AD23" s="8"/>
      <c r="AE23" s="8"/>
      <c r="AF23" s="8"/>
      <c r="AG23" s="8"/>
      <c r="AH23" s="8"/>
      <c r="AI23" s="8"/>
      <c r="AJ23" s="8"/>
      <c r="AK23" s="8"/>
    </row>
    <row r="24" spans="1:37" x14ac:dyDescent="0.25">
      <c r="A24" s="266"/>
      <c r="B24" s="114" t="s">
        <v>82</v>
      </c>
      <c r="C24" s="113"/>
      <c r="D24" s="113"/>
      <c r="E24" s="113"/>
      <c r="F24" s="55"/>
      <c r="G24" s="56"/>
      <c r="H24" s="64"/>
      <c r="I24" s="118"/>
      <c r="J24" s="119"/>
      <c r="K24" s="119"/>
      <c r="L24" s="112"/>
      <c r="M24" s="32"/>
      <c r="N24" s="118"/>
      <c r="O24" s="119"/>
      <c r="P24" s="119"/>
      <c r="Q24" s="112"/>
      <c r="R24" s="32"/>
      <c r="S24" s="118"/>
      <c r="T24" s="119"/>
      <c r="U24" s="119"/>
      <c r="V24" s="112"/>
      <c r="W24" s="32"/>
      <c r="X24" s="8"/>
      <c r="Y24" s="111" t="s">
        <v>97</v>
      </c>
      <c r="Z24" s="8"/>
      <c r="AA24" s="8"/>
      <c r="AB24" s="8"/>
      <c r="AC24" s="8"/>
      <c r="AD24" s="8"/>
      <c r="AE24" s="8"/>
      <c r="AF24" s="8"/>
      <c r="AG24" s="8"/>
      <c r="AH24" s="8"/>
      <c r="AI24" s="8"/>
      <c r="AJ24" s="8"/>
      <c r="AK24" s="8"/>
    </row>
    <row r="25" spans="1:37" x14ac:dyDescent="0.25">
      <c r="A25" s="266"/>
      <c r="B25" s="114" t="s">
        <v>83</v>
      </c>
      <c r="C25" s="113"/>
      <c r="D25" s="113"/>
      <c r="E25" s="113"/>
      <c r="F25" s="55"/>
      <c r="G25" s="56"/>
      <c r="H25" s="64"/>
      <c r="I25" s="118"/>
      <c r="J25" s="119"/>
      <c r="K25" s="119"/>
      <c r="L25" s="112"/>
      <c r="M25" s="32"/>
      <c r="N25" s="118"/>
      <c r="O25" s="119"/>
      <c r="P25" s="119"/>
      <c r="Q25" s="112"/>
      <c r="R25" s="32"/>
      <c r="S25" s="118"/>
      <c r="T25" s="119"/>
      <c r="U25" s="119"/>
      <c r="V25" s="112"/>
      <c r="W25" s="32"/>
      <c r="X25" s="8"/>
      <c r="Y25" s="111" t="s">
        <v>98</v>
      </c>
      <c r="Z25" s="8"/>
      <c r="AA25" s="8"/>
      <c r="AB25" s="8"/>
      <c r="AC25" s="8"/>
      <c r="AD25" s="8"/>
      <c r="AE25" s="8"/>
      <c r="AF25" s="8"/>
      <c r="AG25" s="8"/>
      <c r="AH25" s="8"/>
      <c r="AI25" s="8"/>
      <c r="AJ25" s="8"/>
      <c r="AK25" s="8"/>
    </row>
    <row r="26" spans="1:37" x14ac:dyDescent="0.25">
      <c r="A26" s="266"/>
      <c r="B26" s="114" t="s">
        <v>84</v>
      </c>
      <c r="C26" s="113"/>
      <c r="D26" s="113"/>
      <c r="E26" s="113"/>
      <c r="F26" s="55"/>
      <c r="G26" s="56"/>
      <c r="H26" s="64"/>
      <c r="I26" s="118"/>
      <c r="J26" s="119"/>
      <c r="K26" s="119"/>
      <c r="L26" s="112"/>
      <c r="M26" s="32"/>
      <c r="N26" s="118"/>
      <c r="O26" s="119"/>
      <c r="P26" s="119"/>
      <c r="Q26" s="112"/>
      <c r="R26" s="32"/>
      <c r="S26" s="118"/>
      <c r="T26" s="119"/>
      <c r="U26" s="119"/>
      <c r="V26" s="112"/>
      <c r="W26" s="32"/>
      <c r="X26" s="8"/>
      <c r="Y26" s="111" t="s">
        <v>99</v>
      </c>
      <c r="Z26" s="8"/>
      <c r="AA26" s="8"/>
      <c r="AB26" s="8"/>
      <c r="AC26" s="8"/>
      <c r="AD26" s="8"/>
      <c r="AE26" s="8"/>
      <c r="AF26" s="8"/>
      <c r="AG26" s="8"/>
      <c r="AH26" s="8"/>
      <c r="AI26" s="8"/>
      <c r="AJ26" s="8"/>
      <c r="AK26" s="8"/>
    </row>
    <row r="27" spans="1:37" x14ac:dyDescent="0.25">
      <c r="A27" s="266"/>
      <c r="B27" s="24" t="s">
        <v>85</v>
      </c>
      <c r="C27" s="117"/>
      <c r="D27" s="117"/>
      <c r="E27" s="117"/>
      <c r="F27" s="59"/>
      <c r="G27" s="60"/>
      <c r="H27" s="67"/>
      <c r="I27" s="120"/>
      <c r="J27" s="159"/>
      <c r="K27" s="159"/>
      <c r="L27" s="115"/>
      <c r="M27" s="34"/>
      <c r="N27" s="120"/>
      <c r="O27" s="159"/>
      <c r="P27" s="159"/>
      <c r="Q27" s="115"/>
      <c r="R27" s="34"/>
      <c r="S27" s="120"/>
      <c r="T27" s="159"/>
      <c r="U27" s="159"/>
      <c r="V27" s="115"/>
      <c r="W27" s="34"/>
      <c r="X27" s="8"/>
      <c r="Y27" s="111" t="s">
        <v>104</v>
      </c>
      <c r="Z27" s="8"/>
      <c r="AA27" s="8"/>
      <c r="AB27" s="8"/>
      <c r="AC27" s="8"/>
      <c r="AD27" s="8"/>
      <c r="AE27" s="8"/>
      <c r="AF27" s="8"/>
      <c r="AG27" s="8"/>
      <c r="AH27" s="8"/>
      <c r="AI27" s="8"/>
      <c r="AJ27" s="8"/>
      <c r="AK27" s="8"/>
    </row>
    <row r="28" spans="1:37" x14ac:dyDescent="0.25">
      <c r="A28" s="266"/>
      <c r="B28" s="24" t="s">
        <v>86</v>
      </c>
      <c r="C28" s="117"/>
      <c r="D28" s="117"/>
      <c r="E28" s="117"/>
      <c r="F28" s="59"/>
      <c r="G28" s="60"/>
      <c r="H28" s="67"/>
      <c r="I28" s="120"/>
      <c r="J28" s="159"/>
      <c r="K28" s="159"/>
      <c r="L28" s="115"/>
      <c r="M28" s="34"/>
      <c r="N28" s="120"/>
      <c r="O28" s="159"/>
      <c r="P28" s="159"/>
      <c r="Q28" s="115"/>
      <c r="R28" s="34"/>
      <c r="S28" s="120"/>
      <c r="T28" s="159"/>
      <c r="U28" s="159"/>
      <c r="V28" s="115"/>
      <c r="W28" s="34"/>
      <c r="X28" s="8"/>
      <c r="Z28" s="10" t="s">
        <v>102</v>
      </c>
      <c r="AA28" s="8"/>
      <c r="AB28" s="8"/>
      <c r="AC28" s="8"/>
      <c r="AD28" s="8"/>
      <c r="AE28" s="8"/>
      <c r="AF28" s="8"/>
      <c r="AG28" s="8"/>
      <c r="AH28" s="8"/>
      <c r="AI28" s="8"/>
      <c r="AJ28" s="8"/>
      <c r="AK28" s="8"/>
    </row>
    <row r="29" spans="1:37" x14ac:dyDescent="0.25">
      <c r="A29" s="267"/>
      <c r="B29" s="70" t="s">
        <v>87</v>
      </c>
      <c r="C29" s="122"/>
      <c r="D29" s="122"/>
      <c r="E29" s="122"/>
      <c r="F29" s="157"/>
      <c r="G29" s="108"/>
      <c r="H29" s="109"/>
      <c r="I29" s="123"/>
      <c r="J29" s="124"/>
      <c r="K29" s="124"/>
      <c r="L29" s="125"/>
      <c r="M29" s="107"/>
      <c r="N29" s="123"/>
      <c r="O29" s="124"/>
      <c r="P29" s="124"/>
      <c r="Q29" s="125"/>
      <c r="R29" s="107"/>
      <c r="S29" s="123"/>
      <c r="T29" s="124"/>
      <c r="U29" s="124"/>
      <c r="V29" s="125"/>
      <c r="W29" s="107"/>
      <c r="X29" s="8"/>
      <c r="Y29" s="111" t="s">
        <v>100</v>
      </c>
      <c r="Z29" s="8"/>
      <c r="AA29" s="132"/>
      <c r="AB29" s="132"/>
      <c r="AC29" s="132"/>
      <c r="AD29" s="132"/>
      <c r="AE29" s="132"/>
      <c r="AF29" s="132"/>
      <c r="AG29" s="132"/>
      <c r="AH29" s="132"/>
      <c r="AI29" s="8"/>
      <c r="AJ29" s="8"/>
      <c r="AK29" s="8"/>
    </row>
    <row r="30" spans="1:37" x14ac:dyDescent="0.25">
      <c r="A30" s="110"/>
      <c r="B30" s="36"/>
      <c r="C30" s="44"/>
      <c r="D30" s="44"/>
      <c r="E30" s="44"/>
      <c r="F30" s="103"/>
      <c r="G30" s="103"/>
      <c r="H30" s="103"/>
      <c r="I30" s="44"/>
      <c r="J30" s="101"/>
      <c r="K30" s="101"/>
      <c r="L30" s="100"/>
      <c r="M30" s="100"/>
      <c r="N30" s="44"/>
      <c r="O30" s="101"/>
      <c r="P30" s="101"/>
      <c r="Q30" s="100"/>
      <c r="R30" s="100"/>
      <c r="S30" s="44"/>
      <c r="T30" s="101"/>
      <c r="U30" s="101"/>
      <c r="V30" s="100"/>
      <c r="W30" s="100"/>
      <c r="X30" s="8"/>
      <c r="Y30" s="111" t="s">
        <v>80</v>
      </c>
      <c r="Z30" s="8"/>
      <c r="AA30" s="132"/>
      <c r="AB30" s="132"/>
      <c r="AC30" s="132"/>
      <c r="AD30" s="132"/>
      <c r="AE30" s="132"/>
      <c r="AF30" s="132"/>
      <c r="AG30" s="132"/>
      <c r="AH30" s="132"/>
      <c r="AI30" s="8"/>
      <c r="AJ30" s="8"/>
      <c r="AK30" s="8"/>
    </row>
    <row r="31" spans="1:37" x14ac:dyDescent="0.25">
      <c r="A31" s="110"/>
      <c r="B31" s="36"/>
      <c r="C31" s="44"/>
      <c r="D31" s="44"/>
      <c r="E31" s="44"/>
      <c r="F31" s="103"/>
      <c r="G31" s="103"/>
      <c r="H31" s="103"/>
      <c r="I31" s="44"/>
      <c r="J31" s="101"/>
      <c r="K31" s="101"/>
      <c r="L31" s="100"/>
      <c r="M31" s="100"/>
      <c r="N31" s="44"/>
      <c r="O31" s="101"/>
      <c r="P31" s="101"/>
      <c r="Q31" s="100"/>
      <c r="R31" s="100"/>
      <c r="S31" s="44"/>
      <c r="T31" s="101"/>
      <c r="U31" s="101"/>
      <c r="V31" s="100"/>
      <c r="W31" s="100"/>
      <c r="X31" s="8"/>
      <c r="Y31" s="111" t="s">
        <v>95</v>
      </c>
      <c r="Z31" s="8"/>
      <c r="AA31" s="8"/>
      <c r="AB31" s="8"/>
      <c r="AC31" s="8"/>
      <c r="AD31" s="8"/>
      <c r="AE31" s="8"/>
      <c r="AF31" s="8"/>
      <c r="AG31" s="8"/>
      <c r="AH31" s="8"/>
      <c r="AI31" s="8"/>
      <c r="AJ31" s="8"/>
      <c r="AK31" s="8"/>
    </row>
    <row r="32" spans="1:37" x14ac:dyDescent="0.25">
      <c r="A32" s="110"/>
      <c r="B32" s="36"/>
      <c r="C32" s="44"/>
      <c r="D32" s="44"/>
      <c r="E32" s="44"/>
      <c r="F32" s="103"/>
      <c r="G32" s="103"/>
      <c r="H32" s="103"/>
      <c r="I32" s="44"/>
      <c r="J32" s="101"/>
      <c r="K32" s="101"/>
      <c r="L32" s="100"/>
      <c r="M32" s="100"/>
      <c r="N32" s="44"/>
      <c r="O32" s="101"/>
      <c r="P32" s="101"/>
      <c r="Q32" s="100"/>
      <c r="R32" s="100"/>
      <c r="S32" s="44"/>
      <c r="T32" s="101"/>
      <c r="U32" s="101"/>
      <c r="V32" s="100"/>
      <c r="W32" s="100"/>
      <c r="X32" s="8"/>
      <c r="Y32" s="111" t="s">
        <v>101</v>
      </c>
      <c r="Z32" s="8"/>
      <c r="AA32" s="8"/>
      <c r="AB32" s="8"/>
      <c r="AC32" s="8"/>
      <c r="AD32" s="8"/>
      <c r="AE32" s="8"/>
      <c r="AF32" s="8"/>
      <c r="AG32" s="8"/>
      <c r="AH32" s="8"/>
      <c r="AI32" s="8"/>
      <c r="AJ32" s="8"/>
      <c r="AK32" s="8"/>
    </row>
    <row r="33" spans="1:50" x14ac:dyDescent="0.25">
      <c r="A33" s="110"/>
      <c r="B33" s="36"/>
      <c r="C33" s="44"/>
      <c r="D33" s="44"/>
      <c r="E33" s="44"/>
      <c r="F33" s="103"/>
      <c r="G33" s="103"/>
      <c r="H33" s="103"/>
      <c r="I33" s="44"/>
      <c r="J33" s="101"/>
      <c r="K33" s="101"/>
      <c r="L33" s="100"/>
      <c r="M33" s="100"/>
      <c r="N33" s="44"/>
      <c r="O33" s="101"/>
      <c r="P33" s="101"/>
      <c r="Q33" s="100"/>
      <c r="R33" s="100"/>
      <c r="S33" s="44"/>
      <c r="T33" s="101"/>
      <c r="U33" s="101"/>
      <c r="V33" s="100"/>
      <c r="W33" s="100"/>
      <c r="X33" s="8"/>
      <c r="Z33" s="8"/>
      <c r="AA33" s="8"/>
      <c r="AB33" s="8"/>
      <c r="AC33" s="8"/>
      <c r="AD33" s="8"/>
      <c r="AE33" s="8"/>
      <c r="AF33" s="8"/>
      <c r="AG33" s="8"/>
      <c r="AH33" s="8"/>
      <c r="AI33" s="8"/>
      <c r="AJ33" s="8"/>
      <c r="AK33" s="8"/>
    </row>
    <row r="34" spans="1:50" x14ac:dyDescent="0.25">
      <c r="A34" s="102"/>
      <c r="B34" s="36"/>
      <c r="C34" s="44"/>
      <c r="D34" s="44"/>
      <c r="E34" s="44"/>
      <c r="F34" s="103"/>
      <c r="G34" s="103"/>
      <c r="H34" s="103"/>
      <c r="I34" s="44"/>
      <c r="J34" s="101"/>
      <c r="K34" s="101"/>
      <c r="L34" s="100"/>
      <c r="M34" s="100"/>
      <c r="N34" s="44"/>
      <c r="O34" s="101"/>
      <c r="P34" s="101"/>
      <c r="Q34" s="100"/>
      <c r="R34" s="100"/>
      <c r="S34" s="44"/>
      <c r="T34" s="101"/>
      <c r="U34" s="101"/>
      <c r="V34" s="100"/>
      <c r="W34" s="100"/>
      <c r="X34" s="8"/>
      <c r="Y34" s="8"/>
      <c r="Z34" s="8"/>
      <c r="AA34" s="8"/>
      <c r="AB34" s="8"/>
      <c r="AC34" s="8"/>
      <c r="AD34" s="8"/>
      <c r="AE34" s="8"/>
      <c r="AF34" s="8"/>
      <c r="AG34" s="8"/>
      <c r="AH34" s="8"/>
      <c r="AI34" s="8"/>
      <c r="AJ34" s="8"/>
      <c r="AK34" s="8"/>
    </row>
    <row r="35" spans="1:50" s="37" customFormat="1" ht="15" customHeight="1" x14ac:dyDescent="0.25">
      <c r="A35" s="249" t="s">
        <v>9</v>
      </c>
      <c r="B35" s="250"/>
      <c r="C35" s="239" t="s">
        <v>137</v>
      </c>
      <c r="D35" s="240"/>
      <c r="E35" s="241"/>
      <c r="F35" s="256" t="s">
        <v>24</v>
      </c>
      <c r="G35" s="257"/>
      <c r="H35" s="258"/>
      <c r="I35" s="239" t="s">
        <v>139</v>
      </c>
      <c r="J35" s="240"/>
      <c r="K35" s="240"/>
      <c r="L35" s="240"/>
      <c r="M35" s="241"/>
      <c r="N35" s="239" t="s">
        <v>140</v>
      </c>
      <c r="O35" s="240"/>
      <c r="P35" s="240"/>
      <c r="Q35" s="240"/>
      <c r="R35" s="241"/>
      <c r="S35" s="239" t="s">
        <v>141</v>
      </c>
      <c r="T35" s="240"/>
      <c r="U35" s="240"/>
      <c r="V35" s="240"/>
      <c r="W35" s="241"/>
      <c r="X35" s="51"/>
      <c r="Y35" s="51"/>
      <c r="Z35" s="51"/>
      <c r="AA35" s="51"/>
      <c r="AB35" s="51"/>
      <c r="AC35" s="51"/>
      <c r="AD35" s="51"/>
      <c r="AE35" s="51"/>
      <c r="AF35" s="51"/>
      <c r="AG35" s="51"/>
      <c r="AH35" s="51"/>
      <c r="AI35" s="51"/>
      <c r="AJ35" s="51"/>
      <c r="AK35" s="51"/>
      <c r="AL35" s="50"/>
      <c r="AM35" s="50"/>
      <c r="AN35" s="50"/>
      <c r="AO35" s="50"/>
      <c r="AP35" s="50"/>
      <c r="AQ35" s="50"/>
      <c r="AR35" s="50"/>
      <c r="AS35" s="50"/>
      <c r="AT35" s="50"/>
      <c r="AU35" s="50"/>
      <c r="AV35" s="50"/>
      <c r="AW35" s="50"/>
      <c r="AX35" s="50"/>
    </row>
    <row r="36" spans="1:50" s="50" customFormat="1" ht="15" customHeight="1" x14ac:dyDescent="0.25">
      <c r="A36" s="251"/>
      <c r="B36" s="252"/>
      <c r="C36" s="242"/>
      <c r="D36" s="244"/>
      <c r="E36" s="255"/>
      <c r="F36" s="259"/>
      <c r="G36" s="260"/>
      <c r="H36" s="261"/>
      <c r="I36" s="242" t="s">
        <v>124</v>
      </c>
      <c r="J36" s="244" t="s">
        <v>28</v>
      </c>
      <c r="K36" s="244"/>
      <c r="L36" s="245" t="s">
        <v>46</v>
      </c>
      <c r="M36" s="247" t="s">
        <v>45</v>
      </c>
      <c r="N36" s="242" t="s">
        <v>135</v>
      </c>
      <c r="O36" s="244" t="s">
        <v>28</v>
      </c>
      <c r="P36" s="244"/>
      <c r="Q36" s="245" t="s">
        <v>46</v>
      </c>
      <c r="R36" s="247" t="s">
        <v>45</v>
      </c>
      <c r="S36" s="242" t="s">
        <v>136</v>
      </c>
      <c r="T36" s="244" t="s">
        <v>28</v>
      </c>
      <c r="U36" s="244"/>
      <c r="V36" s="245" t="s">
        <v>46</v>
      </c>
      <c r="W36" s="247" t="s">
        <v>45</v>
      </c>
      <c r="X36" s="51"/>
      <c r="Y36" s="51"/>
      <c r="Z36" s="51"/>
      <c r="AA36" s="51"/>
      <c r="AB36" s="51"/>
      <c r="AC36" s="51"/>
      <c r="AD36" s="51"/>
      <c r="AE36" s="51"/>
      <c r="AF36" s="51"/>
      <c r="AG36" s="51"/>
      <c r="AH36" s="51"/>
      <c r="AI36" s="51"/>
      <c r="AJ36" s="51"/>
      <c r="AK36" s="51"/>
    </row>
    <row r="37" spans="1:50" ht="15" customHeight="1" x14ac:dyDescent="0.25">
      <c r="A37" s="253"/>
      <c r="B37" s="254"/>
      <c r="C37" s="53" t="s">
        <v>124</v>
      </c>
      <c r="D37" s="53" t="s">
        <v>135</v>
      </c>
      <c r="E37" s="54" t="s">
        <v>136</v>
      </c>
      <c r="F37" s="53" t="s">
        <v>124</v>
      </c>
      <c r="G37" s="53" t="s">
        <v>135</v>
      </c>
      <c r="H37" s="54" t="s">
        <v>136</v>
      </c>
      <c r="I37" s="243"/>
      <c r="J37" s="22" t="s">
        <v>30</v>
      </c>
      <c r="K37" s="22" t="s">
        <v>29</v>
      </c>
      <c r="L37" s="246"/>
      <c r="M37" s="248"/>
      <c r="N37" s="243"/>
      <c r="O37" s="22" t="s">
        <v>30</v>
      </c>
      <c r="P37" s="22" t="s">
        <v>29</v>
      </c>
      <c r="Q37" s="246"/>
      <c r="R37" s="248"/>
      <c r="S37" s="243"/>
      <c r="T37" s="22" t="s">
        <v>30</v>
      </c>
      <c r="U37" s="22" t="s">
        <v>29</v>
      </c>
      <c r="V37" s="246"/>
      <c r="W37" s="248"/>
      <c r="X37" s="1"/>
      <c r="Y37" s="1"/>
      <c r="Z37" s="1"/>
      <c r="AA37" s="1"/>
      <c r="AB37" s="1"/>
      <c r="AC37" s="1"/>
      <c r="AD37" s="1"/>
      <c r="AE37" s="1"/>
      <c r="AF37" s="1"/>
      <c r="AG37" s="1"/>
      <c r="AH37" s="1"/>
      <c r="AI37" s="1"/>
      <c r="AJ37" s="1"/>
      <c r="AK37" s="1"/>
    </row>
    <row r="38" spans="1:50" ht="15" customHeight="1" x14ac:dyDescent="0.25">
      <c r="A38" s="262" t="s">
        <v>22</v>
      </c>
      <c r="B38" s="19" t="s">
        <v>13</v>
      </c>
      <c r="C38" s="151"/>
      <c r="D38" s="151"/>
      <c r="E38" s="152"/>
      <c r="F38" s="61"/>
      <c r="G38" s="61"/>
      <c r="H38" s="62"/>
      <c r="I38" s="169"/>
      <c r="J38" s="170"/>
      <c r="K38" s="170"/>
      <c r="L38" s="112"/>
      <c r="M38" s="31"/>
      <c r="N38" s="175"/>
      <c r="O38" s="170"/>
      <c r="P38" s="170"/>
      <c r="Q38" s="112"/>
      <c r="R38" s="31"/>
      <c r="S38" s="169"/>
      <c r="T38" s="170"/>
      <c r="U38" s="170"/>
      <c r="V38" s="25"/>
      <c r="W38" s="31"/>
      <c r="X38" s="1"/>
      <c r="Y38" s="1"/>
      <c r="Z38" s="1"/>
      <c r="AA38" s="1"/>
      <c r="AB38" s="1"/>
      <c r="AC38" s="1"/>
      <c r="AD38" s="1"/>
      <c r="AE38" s="1"/>
      <c r="AF38" s="1"/>
      <c r="AG38" s="1"/>
      <c r="AH38" s="1"/>
      <c r="AI38" s="1"/>
      <c r="AJ38" s="1"/>
      <c r="AK38" s="1"/>
    </row>
    <row r="39" spans="1:50" x14ac:dyDescent="0.25">
      <c r="A39" s="263"/>
      <c r="B39" s="19" t="s">
        <v>14</v>
      </c>
      <c r="C39" s="151"/>
      <c r="D39" s="151"/>
      <c r="E39" s="152"/>
      <c r="F39" s="61"/>
      <c r="G39" s="61"/>
      <c r="H39" s="62"/>
      <c r="I39" s="169"/>
      <c r="J39" s="170"/>
      <c r="K39" s="170"/>
      <c r="L39" s="112"/>
      <c r="M39" s="32"/>
      <c r="N39" s="175"/>
      <c r="O39" s="170"/>
      <c r="P39" s="170"/>
      <c r="Q39" s="112"/>
      <c r="R39" s="32"/>
      <c r="S39" s="169"/>
      <c r="T39" s="170"/>
      <c r="U39" s="170"/>
      <c r="V39" s="25"/>
      <c r="W39" s="32"/>
      <c r="X39" s="1"/>
      <c r="Y39" s="1"/>
      <c r="Z39" s="1"/>
      <c r="AA39" s="1"/>
      <c r="AB39" s="1"/>
      <c r="AC39" s="1"/>
      <c r="AD39" s="1"/>
      <c r="AE39" s="1"/>
      <c r="AF39" s="1"/>
      <c r="AG39" s="1"/>
      <c r="AH39" s="1"/>
      <c r="AI39" s="1"/>
      <c r="AJ39" s="1"/>
      <c r="AK39" s="1"/>
    </row>
    <row r="40" spans="1:50" x14ac:dyDescent="0.25">
      <c r="A40" s="263"/>
      <c r="B40" s="19" t="s">
        <v>15</v>
      </c>
      <c r="C40" s="151"/>
      <c r="D40" s="151"/>
      <c r="E40" s="152"/>
      <c r="F40" s="61"/>
      <c r="G40" s="61"/>
      <c r="H40" s="62"/>
      <c r="I40" s="169"/>
      <c r="J40" s="170"/>
      <c r="K40" s="170"/>
      <c r="L40" s="112"/>
      <c r="M40" s="32"/>
      <c r="N40" s="175"/>
      <c r="O40" s="170"/>
      <c r="P40" s="170"/>
      <c r="Q40" s="112"/>
      <c r="R40" s="32"/>
      <c r="S40" s="169"/>
      <c r="T40" s="170"/>
      <c r="U40" s="170"/>
      <c r="V40" s="25"/>
      <c r="W40" s="32"/>
      <c r="X40" s="1"/>
      <c r="Y40" s="1"/>
      <c r="Z40" s="1"/>
      <c r="AA40" s="1"/>
      <c r="AB40" s="1"/>
      <c r="AC40" s="1"/>
      <c r="AD40" s="1"/>
      <c r="AE40" s="1"/>
      <c r="AF40" s="1"/>
      <c r="AG40" s="1"/>
      <c r="AH40" s="1"/>
      <c r="AI40" s="1"/>
      <c r="AJ40" s="1"/>
      <c r="AK40" s="1"/>
    </row>
    <row r="41" spans="1:50" x14ac:dyDescent="0.25">
      <c r="A41" s="263"/>
      <c r="B41" s="24" t="s">
        <v>10</v>
      </c>
      <c r="C41" s="153"/>
      <c r="D41" s="153"/>
      <c r="E41" s="154"/>
      <c r="F41" s="97"/>
      <c r="G41" s="97"/>
      <c r="H41" s="98"/>
      <c r="I41" s="171"/>
      <c r="J41" s="172"/>
      <c r="K41" s="172"/>
      <c r="L41" s="115"/>
      <c r="M41" s="34"/>
      <c r="N41" s="176"/>
      <c r="O41" s="172"/>
      <c r="P41" s="172"/>
      <c r="Q41" s="115"/>
      <c r="R41" s="34"/>
      <c r="S41" s="171"/>
      <c r="T41" s="172"/>
      <c r="U41" s="172"/>
      <c r="V41" s="27"/>
      <c r="W41" s="34"/>
      <c r="X41" s="1"/>
      <c r="Y41" s="1"/>
      <c r="Z41" s="1"/>
      <c r="AA41" s="1"/>
      <c r="AB41" s="1"/>
      <c r="AC41" s="1"/>
      <c r="AD41" s="1"/>
      <c r="AE41" s="1"/>
      <c r="AF41" s="1"/>
      <c r="AG41" s="1"/>
      <c r="AH41" s="1"/>
      <c r="AI41" s="1"/>
      <c r="AJ41" s="1"/>
      <c r="AK41" s="1"/>
    </row>
    <row r="42" spans="1:50" x14ac:dyDescent="0.25">
      <c r="A42" s="263"/>
      <c r="B42" s="24" t="s">
        <v>11</v>
      </c>
      <c r="C42" s="153"/>
      <c r="D42" s="153"/>
      <c r="E42" s="154"/>
      <c r="F42" s="97"/>
      <c r="G42" s="97"/>
      <c r="H42" s="98"/>
      <c r="I42" s="171"/>
      <c r="J42" s="172"/>
      <c r="K42" s="172"/>
      <c r="L42" s="115"/>
      <c r="M42" s="34"/>
      <c r="N42" s="176"/>
      <c r="O42" s="172"/>
      <c r="P42" s="172"/>
      <c r="Q42" s="115"/>
      <c r="R42" s="34"/>
      <c r="S42" s="171"/>
      <c r="T42" s="172"/>
      <c r="U42" s="172"/>
      <c r="V42" s="27"/>
      <c r="W42" s="34"/>
      <c r="X42" s="1"/>
      <c r="Y42" s="1"/>
      <c r="Z42" s="1"/>
      <c r="AA42" s="1"/>
      <c r="AB42" s="1"/>
      <c r="AC42" s="1"/>
      <c r="AD42" s="1"/>
      <c r="AE42" s="1"/>
      <c r="AF42" s="1"/>
      <c r="AG42" s="1"/>
      <c r="AH42" s="1"/>
      <c r="AI42" s="1"/>
      <c r="AJ42" s="1"/>
      <c r="AK42" s="1"/>
    </row>
    <row r="43" spans="1:50" x14ac:dyDescent="0.25">
      <c r="A43" s="263"/>
      <c r="B43" s="24" t="s">
        <v>12</v>
      </c>
      <c r="C43" s="153"/>
      <c r="D43" s="153"/>
      <c r="E43" s="154"/>
      <c r="F43" s="97"/>
      <c r="G43" s="97"/>
      <c r="H43" s="98"/>
      <c r="I43" s="171"/>
      <c r="J43" s="172"/>
      <c r="K43" s="172"/>
      <c r="L43" s="115"/>
      <c r="M43" s="34"/>
      <c r="N43" s="176"/>
      <c r="O43" s="172"/>
      <c r="P43" s="172"/>
      <c r="Q43" s="115"/>
      <c r="R43" s="34"/>
      <c r="S43" s="171"/>
      <c r="T43" s="172"/>
      <c r="U43" s="172"/>
      <c r="V43" s="27"/>
      <c r="W43" s="34"/>
      <c r="X43" s="1"/>
      <c r="Y43" s="1"/>
      <c r="Z43" s="1"/>
      <c r="AA43" s="1"/>
      <c r="AB43" s="1"/>
      <c r="AC43" s="1"/>
      <c r="AD43" s="1"/>
      <c r="AE43" s="1"/>
      <c r="AF43" s="1"/>
      <c r="AG43" s="1"/>
      <c r="AH43" s="1"/>
      <c r="AI43" s="1"/>
      <c r="AJ43" s="1"/>
      <c r="AK43" s="1"/>
    </row>
    <row r="44" spans="1:50" x14ac:dyDescent="0.25">
      <c r="A44" s="263"/>
      <c r="B44" s="114" t="s">
        <v>89</v>
      </c>
      <c r="C44" s="151"/>
      <c r="D44" s="151"/>
      <c r="E44" s="152"/>
      <c r="F44" s="61"/>
      <c r="G44" s="61"/>
      <c r="H44" s="62"/>
      <c r="I44" s="169"/>
      <c r="J44" s="170"/>
      <c r="K44" s="170"/>
      <c r="L44" s="112"/>
      <c r="M44" s="32"/>
      <c r="N44" s="175"/>
      <c r="O44" s="170"/>
      <c r="P44" s="170"/>
      <c r="Q44" s="112"/>
      <c r="R44" s="32"/>
      <c r="S44" s="169"/>
      <c r="T44" s="170"/>
      <c r="U44" s="170"/>
      <c r="V44" s="25"/>
      <c r="W44" s="32"/>
      <c r="X44" s="1"/>
      <c r="Y44" s="1"/>
      <c r="Z44" s="1"/>
      <c r="AA44" s="1"/>
      <c r="AB44" s="1"/>
      <c r="AC44" s="1"/>
      <c r="AD44" s="1"/>
      <c r="AE44" s="1"/>
      <c r="AF44" s="1"/>
      <c r="AG44" s="1"/>
      <c r="AH44" s="1"/>
      <c r="AI44" s="1"/>
      <c r="AJ44" s="1"/>
      <c r="AK44" s="1"/>
    </row>
    <row r="45" spans="1:50" x14ac:dyDescent="0.25">
      <c r="A45" s="263"/>
      <c r="B45" s="114" t="s">
        <v>90</v>
      </c>
      <c r="C45" s="151"/>
      <c r="D45" s="151"/>
      <c r="E45" s="152"/>
      <c r="F45" s="61"/>
      <c r="G45" s="61"/>
      <c r="H45" s="62"/>
      <c r="I45" s="169"/>
      <c r="J45" s="170"/>
      <c r="K45" s="170"/>
      <c r="L45" s="112"/>
      <c r="M45" s="32"/>
      <c r="N45" s="175"/>
      <c r="O45" s="170"/>
      <c r="P45" s="170"/>
      <c r="Q45" s="112"/>
      <c r="R45" s="32"/>
      <c r="S45" s="169"/>
      <c r="T45" s="170"/>
      <c r="U45" s="170"/>
      <c r="V45" s="25"/>
      <c r="W45" s="32"/>
      <c r="X45" s="1"/>
      <c r="Y45" s="1"/>
      <c r="Z45" s="1"/>
      <c r="AA45" s="1"/>
      <c r="AB45" s="1"/>
      <c r="AC45" s="1"/>
      <c r="AD45" s="1"/>
      <c r="AE45" s="1"/>
      <c r="AF45" s="1"/>
      <c r="AG45" s="1"/>
      <c r="AH45" s="1"/>
      <c r="AI45" s="1"/>
      <c r="AJ45" s="1"/>
      <c r="AK45" s="1"/>
    </row>
    <row r="46" spans="1:50" x14ac:dyDescent="0.25">
      <c r="A46" s="263"/>
      <c r="B46" s="114" t="s">
        <v>91</v>
      </c>
      <c r="C46" s="151"/>
      <c r="D46" s="151"/>
      <c r="E46" s="152"/>
      <c r="F46" s="61"/>
      <c r="G46" s="61"/>
      <c r="H46" s="62"/>
      <c r="I46" s="169"/>
      <c r="J46" s="170"/>
      <c r="K46" s="170"/>
      <c r="L46" s="112"/>
      <c r="M46" s="32"/>
      <c r="N46" s="175"/>
      <c r="O46" s="170"/>
      <c r="P46" s="170"/>
      <c r="Q46" s="112"/>
      <c r="R46" s="32"/>
      <c r="S46" s="169"/>
      <c r="T46" s="170"/>
      <c r="U46" s="170"/>
      <c r="V46" s="25"/>
      <c r="W46" s="32"/>
      <c r="X46" s="1"/>
      <c r="Y46" s="1"/>
      <c r="Z46" s="1"/>
      <c r="AA46" s="1"/>
      <c r="AB46" s="1"/>
      <c r="AC46" s="1"/>
      <c r="AD46" s="1"/>
      <c r="AE46" s="1"/>
      <c r="AF46" s="1"/>
      <c r="AG46" s="1"/>
      <c r="AH46" s="1"/>
      <c r="AI46" s="1"/>
      <c r="AJ46" s="1"/>
      <c r="AK46" s="1"/>
    </row>
    <row r="47" spans="1:50" x14ac:dyDescent="0.25">
      <c r="A47" s="263"/>
      <c r="B47" s="24" t="s">
        <v>92</v>
      </c>
      <c r="C47" s="153"/>
      <c r="D47" s="153"/>
      <c r="E47" s="154"/>
      <c r="F47" s="97"/>
      <c r="G47" s="97"/>
      <c r="H47" s="98"/>
      <c r="I47" s="171"/>
      <c r="J47" s="173"/>
      <c r="K47" s="173"/>
      <c r="L47" s="115"/>
      <c r="M47" s="34"/>
      <c r="N47" s="176"/>
      <c r="O47" s="173"/>
      <c r="P47" s="173"/>
      <c r="Q47" s="115"/>
      <c r="R47" s="34"/>
      <c r="S47" s="171"/>
      <c r="T47" s="172"/>
      <c r="U47" s="172"/>
      <c r="V47" s="27"/>
      <c r="W47" s="34"/>
      <c r="X47" s="1"/>
      <c r="Y47" s="1"/>
      <c r="Z47" s="1"/>
      <c r="AA47" s="1"/>
      <c r="AB47" s="1"/>
      <c r="AC47" s="1"/>
      <c r="AD47" s="1"/>
      <c r="AE47" s="1"/>
      <c r="AF47" s="1"/>
      <c r="AG47" s="1"/>
      <c r="AH47" s="1"/>
      <c r="AI47" s="1"/>
      <c r="AJ47" s="1"/>
      <c r="AK47" s="1"/>
    </row>
    <row r="48" spans="1:50" x14ac:dyDescent="0.25">
      <c r="A48" s="263"/>
      <c r="B48" s="24" t="s">
        <v>93</v>
      </c>
      <c r="C48" s="153"/>
      <c r="D48" s="153"/>
      <c r="E48" s="154"/>
      <c r="F48" s="97"/>
      <c r="G48" s="97"/>
      <c r="H48" s="98"/>
      <c r="I48" s="171"/>
      <c r="J48" s="173"/>
      <c r="K48" s="173"/>
      <c r="L48" s="115"/>
      <c r="M48" s="34"/>
      <c r="N48" s="176"/>
      <c r="O48" s="173"/>
      <c r="P48" s="173"/>
      <c r="Q48" s="115"/>
      <c r="R48" s="34"/>
      <c r="S48" s="171"/>
      <c r="T48" s="172"/>
      <c r="U48" s="172"/>
      <c r="V48" s="27"/>
      <c r="W48" s="34"/>
      <c r="X48" s="1"/>
      <c r="Y48" s="1"/>
      <c r="Z48" s="1"/>
      <c r="AA48" s="1"/>
      <c r="AB48" s="1"/>
      <c r="AC48" s="1"/>
      <c r="AD48" s="1"/>
      <c r="AE48" s="1"/>
      <c r="AF48" s="1"/>
      <c r="AG48" s="1"/>
      <c r="AH48" s="1"/>
      <c r="AI48" s="1"/>
      <c r="AJ48" s="1"/>
      <c r="AK48" s="1"/>
    </row>
    <row r="49" spans="1:37" x14ac:dyDescent="0.25">
      <c r="A49" s="264"/>
      <c r="B49" s="70" t="s">
        <v>94</v>
      </c>
      <c r="C49" s="155"/>
      <c r="D49" s="155"/>
      <c r="E49" s="156"/>
      <c r="F49" s="165"/>
      <c r="G49" s="165"/>
      <c r="H49" s="166"/>
      <c r="I49" s="158"/>
      <c r="J49" s="174"/>
      <c r="K49" s="174"/>
      <c r="L49" s="125"/>
      <c r="M49" s="107"/>
      <c r="N49" s="155"/>
      <c r="O49" s="174"/>
      <c r="P49" s="174"/>
      <c r="Q49" s="125"/>
      <c r="R49" s="107"/>
      <c r="S49" s="158"/>
      <c r="T49" s="174"/>
      <c r="U49" s="174"/>
      <c r="V49" s="106"/>
      <c r="W49" s="107"/>
      <c r="X49" s="1"/>
      <c r="Y49" s="1"/>
      <c r="Z49" s="1"/>
      <c r="AA49" s="1"/>
      <c r="AB49" s="1"/>
      <c r="AC49" s="1"/>
      <c r="AD49" s="1"/>
      <c r="AE49" s="1"/>
      <c r="AF49" s="1"/>
      <c r="AG49" s="1"/>
      <c r="AH49" s="1"/>
      <c r="AI49" s="1"/>
      <c r="AJ49" s="1"/>
      <c r="AK49" s="1"/>
    </row>
    <row r="50" spans="1:37" ht="15" customHeight="1" x14ac:dyDescent="0.25">
      <c r="A50" s="265" t="s">
        <v>88</v>
      </c>
      <c r="B50" s="19" t="s">
        <v>13</v>
      </c>
      <c r="C50" s="151"/>
      <c r="D50" s="151"/>
      <c r="E50" s="152"/>
      <c r="F50" s="63"/>
      <c r="G50" s="63"/>
      <c r="H50" s="64"/>
      <c r="I50" s="169"/>
      <c r="J50" s="170"/>
      <c r="K50" s="170"/>
      <c r="L50" s="112"/>
      <c r="M50" s="32"/>
      <c r="N50" s="175"/>
      <c r="O50" s="170"/>
      <c r="P50" s="170"/>
      <c r="Q50" s="112"/>
      <c r="R50" s="32"/>
      <c r="S50" s="169"/>
      <c r="T50" s="170"/>
      <c r="U50" s="170"/>
      <c r="V50" s="25"/>
      <c r="W50" s="32"/>
      <c r="X50" s="1"/>
      <c r="Y50" s="1"/>
      <c r="Z50" s="1"/>
      <c r="AA50" s="1"/>
      <c r="AB50" s="1"/>
      <c r="AC50" s="1"/>
      <c r="AD50" s="1"/>
      <c r="AE50" s="1"/>
      <c r="AF50" s="1"/>
      <c r="AG50" s="1"/>
      <c r="AH50" s="1"/>
      <c r="AI50" s="1"/>
      <c r="AJ50" s="1"/>
      <c r="AK50" s="1"/>
    </row>
    <row r="51" spans="1:37" x14ac:dyDescent="0.25">
      <c r="A51" s="266"/>
      <c r="B51" s="19" t="s">
        <v>14</v>
      </c>
      <c r="C51" s="151"/>
      <c r="D51" s="151"/>
      <c r="E51" s="152"/>
      <c r="F51" s="63"/>
      <c r="G51" s="63"/>
      <c r="H51" s="64"/>
      <c r="I51" s="169"/>
      <c r="J51" s="170"/>
      <c r="K51" s="170"/>
      <c r="L51" s="112"/>
      <c r="M51" s="32"/>
      <c r="N51" s="175"/>
      <c r="O51" s="170"/>
      <c r="P51" s="170"/>
      <c r="Q51" s="112"/>
      <c r="R51" s="32"/>
      <c r="S51" s="169"/>
      <c r="T51" s="170"/>
      <c r="U51" s="170"/>
      <c r="V51" s="25"/>
      <c r="W51" s="32"/>
      <c r="X51" s="1"/>
      <c r="Y51" s="1"/>
      <c r="Z51" s="1"/>
      <c r="AA51" s="1"/>
      <c r="AB51" s="1"/>
      <c r="AC51" s="1"/>
      <c r="AD51" s="1"/>
      <c r="AE51" s="1"/>
      <c r="AF51" s="1"/>
      <c r="AG51" s="1"/>
      <c r="AH51" s="1"/>
      <c r="AI51" s="1"/>
      <c r="AJ51" s="1"/>
      <c r="AK51" s="1"/>
    </row>
    <row r="52" spans="1:37" x14ac:dyDescent="0.25">
      <c r="A52" s="266"/>
      <c r="B52" s="19" t="s">
        <v>15</v>
      </c>
      <c r="C52" s="151"/>
      <c r="D52" s="151"/>
      <c r="E52" s="152"/>
      <c r="F52" s="63"/>
      <c r="G52" s="63"/>
      <c r="H52" s="64"/>
      <c r="I52" s="169"/>
      <c r="J52" s="170"/>
      <c r="K52" s="170"/>
      <c r="L52" s="112"/>
      <c r="M52" s="32"/>
      <c r="N52" s="175"/>
      <c r="O52" s="170"/>
      <c r="P52" s="170"/>
      <c r="Q52" s="112"/>
      <c r="R52" s="32"/>
      <c r="S52" s="169"/>
      <c r="T52" s="170"/>
      <c r="U52" s="170"/>
      <c r="V52" s="25"/>
      <c r="W52" s="32"/>
      <c r="X52" s="1"/>
      <c r="Y52" s="1"/>
      <c r="Z52" s="1"/>
      <c r="AA52" s="1"/>
      <c r="AB52" s="1"/>
      <c r="AC52" s="1"/>
      <c r="AD52" s="1"/>
      <c r="AE52" s="1"/>
      <c r="AF52" s="1"/>
      <c r="AG52" s="1"/>
      <c r="AH52" s="1"/>
      <c r="AI52" s="1"/>
      <c r="AJ52" s="1"/>
      <c r="AK52" s="1"/>
    </row>
    <row r="53" spans="1:37" x14ac:dyDescent="0.25">
      <c r="A53" s="266"/>
      <c r="B53" s="24" t="s">
        <v>10</v>
      </c>
      <c r="C53" s="153"/>
      <c r="D53" s="153"/>
      <c r="E53" s="154"/>
      <c r="F53" s="99"/>
      <c r="G53" s="99"/>
      <c r="H53" s="67"/>
      <c r="I53" s="171"/>
      <c r="J53" s="172"/>
      <c r="K53" s="172"/>
      <c r="L53" s="115"/>
      <c r="M53" s="34"/>
      <c r="N53" s="176"/>
      <c r="O53" s="172"/>
      <c r="P53" s="172"/>
      <c r="Q53" s="115"/>
      <c r="R53" s="34"/>
      <c r="S53" s="171"/>
      <c r="T53" s="172"/>
      <c r="U53" s="172"/>
      <c r="V53" s="27"/>
      <c r="W53" s="34"/>
      <c r="X53" s="1"/>
      <c r="Y53" s="1"/>
      <c r="Z53" s="1"/>
      <c r="AA53" s="1"/>
      <c r="AB53" s="1"/>
      <c r="AC53" s="1"/>
      <c r="AD53" s="1"/>
      <c r="AE53" s="1"/>
      <c r="AF53" s="1"/>
      <c r="AG53" s="1"/>
      <c r="AH53" s="1"/>
      <c r="AI53" s="1"/>
      <c r="AJ53" s="1"/>
      <c r="AK53" s="1"/>
    </row>
    <row r="54" spans="1:37" ht="12" customHeight="1" x14ac:dyDescent="0.25">
      <c r="A54" s="266"/>
      <c r="B54" s="24" t="s">
        <v>11</v>
      </c>
      <c r="C54" s="153"/>
      <c r="D54" s="153"/>
      <c r="E54" s="154"/>
      <c r="F54" s="99"/>
      <c r="G54" s="99"/>
      <c r="H54" s="67"/>
      <c r="I54" s="171"/>
      <c r="J54" s="172"/>
      <c r="K54" s="172"/>
      <c r="L54" s="115"/>
      <c r="M54" s="34"/>
      <c r="N54" s="176"/>
      <c r="O54" s="172"/>
      <c r="P54" s="172"/>
      <c r="Q54" s="115"/>
      <c r="R54" s="34"/>
      <c r="S54" s="171"/>
      <c r="T54" s="172"/>
      <c r="U54" s="172"/>
      <c r="V54" s="27"/>
      <c r="W54" s="34"/>
      <c r="X54" s="1"/>
      <c r="Y54" s="1"/>
      <c r="Z54" s="1"/>
      <c r="AA54" s="1"/>
      <c r="AB54" s="1"/>
      <c r="AC54" s="1"/>
      <c r="AD54" s="1"/>
      <c r="AE54" s="1"/>
      <c r="AF54" s="1"/>
      <c r="AG54" s="1"/>
      <c r="AH54" s="1"/>
      <c r="AI54" s="1"/>
      <c r="AJ54" s="1"/>
      <c r="AK54" s="1"/>
    </row>
    <row r="55" spans="1:37" x14ac:dyDescent="0.25">
      <c r="A55" s="266"/>
      <c r="B55" s="24" t="s">
        <v>12</v>
      </c>
      <c r="C55" s="153"/>
      <c r="D55" s="153"/>
      <c r="E55" s="154"/>
      <c r="F55" s="99"/>
      <c r="G55" s="99"/>
      <c r="H55" s="67"/>
      <c r="I55" s="171"/>
      <c r="J55" s="172"/>
      <c r="K55" s="172"/>
      <c r="L55" s="115"/>
      <c r="M55" s="34"/>
      <c r="N55" s="176"/>
      <c r="O55" s="172"/>
      <c r="P55" s="172"/>
      <c r="Q55" s="115"/>
      <c r="R55" s="34"/>
      <c r="S55" s="171"/>
      <c r="T55" s="172"/>
      <c r="U55" s="172"/>
      <c r="V55" s="27"/>
      <c r="W55" s="34"/>
      <c r="X55" s="1"/>
      <c r="Y55" s="1"/>
      <c r="Z55" s="1"/>
      <c r="AA55" s="1"/>
      <c r="AB55" s="1"/>
      <c r="AC55" s="1"/>
      <c r="AD55" s="1"/>
      <c r="AE55" s="1"/>
      <c r="AF55" s="1"/>
      <c r="AG55" s="1"/>
      <c r="AH55" s="1"/>
      <c r="AI55" s="1"/>
      <c r="AJ55" s="1"/>
      <c r="AK55" s="1"/>
    </row>
    <row r="56" spans="1:37" x14ac:dyDescent="0.25">
      <c r="A56" s="266"/>
      <c r="B56" s="114" t="s">
        <v>89</v>
      </c>
      <c r="C56" s="151"/>
      <c r="D56" s="151"/>
      <c r="E56" s="152"/>
      <c r="F56" s="63"/>
      <c r="G56" s="63"/>
      <c r="H56" s="64"/>
      <c r="I56" s="169"/>
      <c r="J56" s="170"/>
      <c r="K56" s="170"/>
      <c r="L56" s="112"/>
      <c r="M56" s="32"/>
      <c r="N56" s="175"/>
      <c r="O56" s="170"/>
      <c r="P56" s="170"/>
      <c r="Q56" s="112"/>
      <c r="R56" s="32"/>
      <c r="S56" s="169"/>
      <c r="T56" s="170"/>
      <c r="U56" s="170"/>
      <c r="V56" s="25"/>
      <c r="W56" s="32"/>
      <c r="X56" s="1"/>
      <c r="Y56" s="1"/>
      <c r="Z56" s="1"/>
      <c r="AA56" s="1"/>
      <c r="AB56" s="1"/>
      <c r="AC56" s="1"/>
      <c r="AD56" s="1"/>
      <c r="AE56" s="1"/>
      <c r="AF56" s="1"/>
      <c r="AG56" s="1"/>
      <c r="AH56" s="1"/>
      <c r="AI56" s="1"/>
      <c r="AJ56" s="1"/>
      <c r="AK56" s="1"/>
    </row>
    <row r="57" spans="1:37" x14ac:dyDescent="0.25">
      <c r="A57" s="266"/>
      <c r="B57" s="114" t="s">
        <v>90</v>
      </c>
      <c r="C57" s="151"/>
      <c r="D57" s="151"/>
      <c r="E57" s="152"/>
      <c r="F57" s="63"/>
      <c r="G57" s="63"/>
      <c r="H57" s="64"/>
      <c r="I57" s="169"/>
      <c r="J57" s="170"/>
      <c r="K57" s="170"/>
      <c r="L57" s="112"/>
      <c r="M57" s="32"/>
      <c r="N57" s="175"/>
      <c r="O57" s="170"/>
      <c r="P57" s="170"/>
      <c r="Q57" s="112"/>
      <c r="R57" s="32"/>
      <c r="S57" s="169"/>
      <c r="T57" s="170"/>
      <c r="U57" s="170"/>
      <c r="V57" s="25"/>
      <c r="W57" s="32"/>
      <c r="X57" s="1"/>
      <c r="Y57" s="1"/>
      <c r="Z57" s="1"/>
      <c r="AA57" s="1"/>
      <c r="AB57" s="1"/>
      <c r="AC57" s="1"/>
      <c r="AD57" s="1"/>
      <c r="AE57" s="1"/>
      <c r="AF57" s="1"/>
      <c r="AG57" s="1"/>
      <c r="AH57" s="1"/>
      <c r="AI57" s="1"/>
      <c r="AJ57" s="1"/>
      <c r="AK57" s="1"/>
    </row>
    <row r="58" spans="1:37" x14ac:dyDescent="0.25">
      <c r="A58" s="266"/>
      <c r="B58" s="114" t="s">
        <v>91</v>
      </c>
      <c r="C58" s="151"/>
      <c r="D58" s="151"/>
      <c r="E58" s="152"/>
      <c r="F58" s="63"/>
      <c r="G58" s="63"/>
      <c r="H58" s="64"/>
      <c r="I58" s="169"/>
      <c r="J58" s="170"/>
      <c r="K58" s="170"/>
      <c r="L58" s="112"/>
      <c r="M58" s="32"/>
      <c r="N58" s="175"/>
      <c r="O58" s="170"/>
      <c r="P58" s="170"/>
      <c r="Q58" s="112"/>
      <c r="R58" s="32"/>
      <c r="S58" s="169"/>
      <c r="T58" s="170"/>
      <c r="U58" s="170"/>
      <c r="V58" s="25"/>
      <c r="W58" s="32"/>
      <c r="X58" s="1"/>
      <c r="Y58" s="1"/>
      <c r="Z58" s="1"/>
      <c r="AA58" s="1"/>
      <c r="AB58" s="1"/>
      <c r="AC58" s="1"/>
      <c r="AD58" s="1"/>
      <c r="AE58" s="1"/>
      <c r="AF58" s="1"/>
      <c r="AG58" s="1"/>
      <c r="AH58" s="1"/>
      <c r="AI58" s="1"/>
      <c r="AJ58" s="1"/>
      <c r="AK58" s="1"/>
    </row>
    <row r="59" spans="1:37" x14ac:dyDescent="0.25">
      <c r="A59" s="266"/>
      <c r="B59" s="24" t="s">
        <v>92</v>
      </c>
      <c r="C59" s="153"/>
      <c r="D59" s="153"/>
      <c r="E59" s="154"/>
      <c r="F59" s="99"/>
      <c r="G59" s="99"/>
      <c r="H59" s="67"/>
      <c r="I59" s="171"/>
      <c r="J59" s="173"/>
      <c r="K59" s="173"/>
      <c r="L59" s="115"/>
      <c r="M59" s="34"/>
      <c r="N59" s="176"/>
      <c r="O59" s="173"/>
      <c r="P59" s="173"/>
      <c r="Q59" s="115"/>
      <c r="R59" s="34"/>
      <c r="S59" s="171"/>
      <c r="T59" s="172"/>
      <c r="U59" s="172"/>
      <c r="V59" s="27"/>
      <c r="W59" s="34"/>
      <c r="X59" s="1"/>
      <c r="Y59" s="1"/>
      <c r="Z59" s="1"/>
      <c r="AA59" s="1"/>
      <c r="AB59" s="1"/>
      <c r="AC59" s="1"/>
      <c r="AD59" s="1"/>
      <c r="AE59" s="1"/>
      <c r="AF59" s="1"/>
      <c r="AG59" s="1"/>
      <c r="AH59" s="1"/>
      <c r="AI59" s="1"/>
      <c r="AJ59" s="1"/>
      <c r="AK59" s="1"/>
    </row>
    <row r="60" spans="1:37" x14ac:dyDescent="0.25">
      <c r="A60" s="266"/>
      <c r="B60" s="24" t="s">
        <v>93</v>
      </c>
      <c r="C60" s="153"/>
      <c r="D60" s="153"/>
      <c r="E60" s="154"/>
      <c r="F60" s="99"/>
      <c r="G60" s="99"/>
      <c r="H60" s="67"/>
      <c r="I60" s="171"/>
      <c r="J60" s="173"/>
      <c r="K60" s="173"/>
      <c r="L60" s="115"/>
      <c r="M60" s="34"/>
      <c r="N60" s="176"/>
      <c r="O60" s="173"/>
      <c r="P60" s="173"/>
      <c r="Q60" s="115"/>
      <c r="R60" s="34"/>
      <c r="S60" s="171"/>
      <c r="T60" s="172"/>
      <c r="U60" s="172"/>
      <c r="V60" s="27"/>
      <c r="W60" s="34"/>
      <c r="X60" s="1"/>
      <c r="Y60" s="1"/>
      <c r="Z60" s="1"/>
      <c r="AA60" s="1"/>
      <c r="AB60" s="1"/>
      <c r="AC60" s="1"/>
      <c r="AD60" s="1"/>
      <c r="AE60" s="1"/>
      <c r="AF60" s="1"/>
      <c r="AG60" s="1"/>
      <c r="AH60" s="1"/>
      <c r="AI60" s="1"/>
      <c r="AJ60" s="1"/>
      <c r="AK60" s="1"/>
    </row>
    <row r="61" spans="1:37" x14ac:dyDescent="0.25">
      <c r="A61" s="267"/>
      <c r="B61" s="70" t="s">
        <v>94</v>
      </c>
      <c r="C61" s="155"/>
      <c r="D61" s="155"/>
      <c r="E61" s="156"/>
      <c r="F61" s="108"/>
      <c r="G61" s="108"/>
      <c r="H61" s="109"/>
      <c r="I61" s="158"/>
      <c r="J61" s="174"/>
      <c r="K61" s="174"/>
      <c r="L61" s="125"/>
      <c r="M61" s="107"/>
      <c r="N61" s="155"/>
      <c r="O61" s="174"/>
      <c r="P61" s="174"/>
      <c r="Q61" s="125"/>
      <c r="R61" s="107"/>
      <c r="S61" s="158"/>
      <c r="T61" s="174"/>
      <c r="U61" s="174"/>
      <c r="V61" s="106"/>
      <c r="W61" s="107"/>
      <c r="X61" s="1"/>
      <c r="Y61" s="1"/>
      <c r="Z61" s="1"/>
      <c r="AA61" s="1"/>
      <c r="AB61" s="1"/>
      <c r="AC61" s="1"/>
      <c r="AD61" s="1"/>
      <c r="AE61" s="1"/>
      <c r="AF61" s="1"/>
      <c r="AG61" s="1"/>
      <c r="AH61" s="1"/>
      <c r="AI61" s="1"/>
      <c r="AJ61" s="1"/>
      <c r="AK61" s="1"/>
    </row>
    <row r="62" spans="1:37" s="50" customFormat="1" ht="15" customHeight="1" x14ac:dyDescent="0.25">
      <c r="A62" s="268" t="s">
        <v>50</v>
      </c>
      <c r="B62" s="269"/>
      <c r="C62" s="239" t="s">
        <v>137</v>
      </c>
      <c r="D62" s="240"/>
      <c r="E62" s="241"/>
      <c r="F62" s="256" t="s">
        <v>24</v>
      </c>
      <c r="G62" s="257"/>
      <c r="H62" s="258"/>
      <c r="I62" s="239" t="s">
        <v>139</v>
      </c>
      <c r="J62" s="240"/>
      <c r="K62" s="240"/>
      <c r="L62" s="240"/>
      <c r="M62" s="241"/>
      <c r="N62" s="239" t="s">
        <v>140</v>
      </c>
      <c r="O62" s="240"/>
      <c r="P62" s="240"/>
      <c r="Q62" s="240"/>
      <c r="R62" s="241"/>
      <c r="S62" s="239" t="s">
        <v>141</v>
      </c>
      <c r="T62" s="240"/>
      <c r="U62" s="240"/>
      <c r="V62" s="240"/>
      <c r="W62" s="241"/>
      <c r="X62" s="51"/>
      <c r="Y62" s="51"/>
      <c r="Z62" s="51"/>
      <c r="AA62" s="51"/>
      <c r="AB62" s="51"/>
      <c r="AC62" s="51"/>
      <c r="AD62" s="51"/>
      <c r="AE62" s="51"/>
      <c r="AF62" s="51"/>
      <c r="AG62" s="51"/>
      <c r="AH62" s="51"/>
      <c r="AI62" s="51"/>
      <c r="AJ62" s="51"/>
      <c r="AK62" s="51"/>
    </row>
    <row r="63" spans="1:37" s="50" customFormat="1" ht="15" customHeight="1" x14ac:dyDescent="0.25">
      <c r="A63" s="270"/>
      <c r="B63" s="247"/>
      <c r="C63" s="242"/>
      <c r="D63" s="244"/>
      <c r="E63" s="255"/>
      <c r="F63" s="259"/>
      <c r="G63" s="260"/>
      <c r="H63" s="261"/>
      <c r="I63" s="242" t="s">
        <v>124</v>
      </c>
      <c r="J63" s="244" t="s">
        <v>28</v>
      </c>
      <c r="K63" s="244"/>
      <c r="L63" s="245" t="s">
        <v>46</v>
      </c>
      <c r="M63" s="247" t="s">
        <v>45</v>
      </c>
      <c r="N63" s="242" t="s">
        <v>135</v>
      </c>
      <c r="O63" s="244" t="s">
        <v>28</v>
      </c>
      <c r="P63" s="244"/>
      <c r="Q63" s="245" t="s">
        <v>46</v>
      </c>
      <c r="R63" s="247" t="s">
        <v>45</v>
      </c>
      <c r="S63" s="242" t="s">
        <v>136</v>
      </c>
      <c r="T63" s="244" t="s">
        <v>28</v>
      </c>
      <c r="U63" s="244"/>
      <c r="V63" s="245" t="s">
        <v>46</v>
      </c>
      <c r="W63" s="247" t="s">
        <v>45</v>
      </c>
      <c r="X63" s="51"/>
      <c r="Y63" s="51"/>
      <c r="Z63" s="51"/>
      <c r="AA63" s="51"/>
      <c r="AB63" s="51"/>
      <c r="AC63" s="51"/>
      <c r="AD63" s="51"/>
      <c r="AE63" s="51"/>
      <c r="AF63" s="51"/>
      <c r="AG63" s="51"/>
      <c r="AH63" s="51"/>
      <c r="AI63" s="51"/>
      <c r="AJ63" s="51"/>
      <c r="AK63" s="51"/>
    </row>
    <row r="64" spans="1:37" ht="15" customHeight="1" x14ac:dyDescent="0.25">
      <c r="A64" s="271"/>
      <c r="B64" s="248"/>
      <c r="C64" s="53" t="s">
        <v>124</v>
      </c>
      <c r="D64" s="53" t="s">
        <v>135</v>
      </c>
      <c r="E64" s="54" t="s">
        <v>136</v>
      </c>
      <c r="F64" s="53" t="s">
        <v>124</v>
      </c>
      <c r="G64" s="53" t="s">
        <v>135</v>
      </c>
      <c r="H64" s="54" t="s">
        <v>136</v>
      </c>
      <c r="I64" s="243"/>
      <c r="J64" s="22" t="s">
        <v>30</v>
      </c>
      <c r="K64" s="22" t="s">
        <v>29</v>
      </c>
      <c r="L64" s="246"/>
      <c r="M64" s="248"/>
      <c r="N64" s="243"/>
      <c r="O64" s="22" t="s">
        <v>30</v>
      </c>
      <c r="P64" s="22" t="s">
        <v>29</v>
      </c>
      <c r="Q64" s="246"/>
      <c r="R64" s="248"/>
      <c r="S64" s="243"/>
      <c r="T64" s="22" t="s">
        <v>30</v>
      </c>
      <c r="U64" s="22" t="s">
        <v>29</v>
      </c>
      <c r="V64" s="246"/>
      <c r="W64" s="248"/>
      <c r="X64" s="1"/>
      <c r="Y64" s="1"/>
      <c r="Z64" s="1"/>
      <c r="AA64" s="1"/>
      <c r="AB64" s="1"/>
      <c r="AC64" s="1"/>
      <c r="AD64" s="1"/>
      <c r="AE64" s="1"/>
      <c r="AF64" s="1"/>
      <c r="AG64" s="1"/>
      <c r="AH64" s="1"/>
      <c r="AI64" s="1"/>
      <c r="AJ64" s="1"/>
      <c r="AK64" s="1"/>
    </row>
    <row r="65" spans="1:37" ht="15" customHeight="1" x14ac:dyDescent="0.25">
      <c r="A65" s="262" t="s">
        <v>22</v>
      </c>
      <c r="B65" s="19" t="s">
        <v>13</v>
      </c>
      <c r="C65" s="151"/>
      <c r="D65" s="151"/>
      <c r="E65" s="152"/>
      <c r="F65" s="61"/>
      <c r="G65" s="61"/>
      <c r="H65" s="62"/>
      <c r="I65" s="169"/>
      <c r="J65" s="170"/>
      <c r="K65" s="170"/>
      <c r="L65" s="112"/>
      <c r="M65" s="31"/>
      <c r="N65" s="175"/>
      <c r="O65" s="170"/>
      <c r="P65" s="170"/>
      <c r="Q65" s="112"/>
      <c r="R65" s="31"/>
      <c r="S65" s="169"/>
      <c r="T65" s="170"/>
      <c r="U65" s="170"/>
      <c r="V65" s="25"/>
      <c r="W65" s="31"/>
      <c r="X65" s="1"/>
      <c r="Y65" s="1"/>
      <c r="Z65" s="1"/>
      <c r="AA65" s="1"/>
      <c r="AB65" s="1"/>
      <c r="AC65" s="1"/>
      <c r="AD65" s="1"/>
      <c r="AE65" s="1"/>
      <c r="AF65" s="1"/>
      <c r="AG65" s="1"/>
      <c r="AH65" s="1"/>
      <c r="AI65" s="1"/>
      <c r="AJ65" s="1"/>
      <c r="AK65" s="1"/>
    </row>
    <row r="66" spans="1:37" x14ac:dyDescent="0.25">
      <c r="A66" s="263"/>
      <c r="B66" s="19" t="s">
        <v>14</v>
      </c>
      <c r="C66" s="151"/>
      <c r="D66" s="151"/>
      <c r="E66" s="152"/>
      <c r="F66" s="61"/>
      <c r="G66" s="61"/>
      <c r="H66" s="62"/>
      <c r="I66" s="169"/>
      <c r="J66" s="170"/>
      <c r="K66" s="170"/>
      <c r="L66" s="112"/>
      <c r="M66" s="32"/>
      <c r="N66" s="175"/>
      <c r="O66" s="170"/>
      <c r="P66" s="170"/>
      <c r="Q66" s="112"/>
      <c r="R66" s="32"/>
      <c r="S66" s="169"/>
      <c r="T66" s="170"/>
      <c r="U66" s="170"/>
      <c r="V66" s="25"/>
      <c r="W66" s="32"/>
      <c r="X66" s="1"/>
      <c r="Y66" s="1"/>
      <c r="Z66" s="1"/>
      <c r="AA66" s="1"/>
      <c r="AB66" s="1"/>
      <c r="AC66" s="1"/>
      <c r="AD66" s="1"/>
      <c r="AE66" s="1"/>
      <c r="AF66" s="1"/>
      <c r="AG66" s="1"/>
      <c r="AH66" s="1"/>
      <c r="AI66" s="1"/>
      <c r="AJ66" s="1"/>
      <c r="AK66" s="1"/>
    </row>
    <row r="67" spans="1:37" x14ac:dyDescent="0.25">
      <c r="A67" s="263"/>
      <c r="B67" s="19" t="s">
        <v>15</v>
      </c>
      <c r="C67" s="151"/>
      <c r="D67" s="151"/>
      <c r="E67" s="152"/>
      <c r="F67" s="61"/>
      <c r="G67" s="61"/>
      <c r="H67" s="62"/>
      <c r="I67" s="169"/>
      <c r="J67" s="170"/>
      <c r="K67" s="170"/>
      <c r="L67" s="112"/>
      <c r="M67" s="32"/>
      <c r="N67" s="175"/>
      <c r="O67" s="170"/>
      <c r="P67" s="170"/>
      <c r="Q67" s="112"/>
      <c r="R67" s="32"/>
      <c r="S67" s="169"/>
      <c r="T67" s="170"/>
      <c r="U67" s="170"/>
      <c r="V67" s="25"/>
      <c r="W67" s="32"/>
      <c r="X67" s="1"/>
      <c r="Y67" s="1"/>
      <c r="Z67" s="1"/>
      <c r="AA67" s="1"/>
      <c r="AB67" s="1"/>
      <c r="AC67" s="1"/>
      <c r="AD67" s="1"/>
      <c r="AE67" s="1"/>
      <c r="AF67" s="1"/>
      <c r="AG67" s="1"/>
      <c r="AH67" s="1"/>
      <c r="AI67" s="1"/>
      <c r="AJ67" s="1"/>
      <c r="AK67" s="1"/>
    </row>
    <row r="68" spans="1:37" x14ac:dyDescent="0.25">
      <c r="A68" s="263"/>
      <c r="B68" s="24" t="s">
        <v>10</v>
      </c>
      <c r="C68" s="153"/>
      <c r="D68" s="153"/>
      <c r="E68" s="154"/>
      <c r="F68" s="97"/>
      <c r="G68" s="97"/>
      <c r="H68" s="98"/>
      <c r="I68" s="171"/>
      <c r="J68" s="172"/>
      <c r="K68" s="172"/>
      <c r="L68" s="115"/>
      <c r="M68" s="34"/>
      <c r="N68" s="176"/>
      <c r="O68" s="172"/>
      <c r="P68" s="172"/>
      <c r="Q68" s="115"/>
      <c r="R68" s="34"/>
      <c r="S68" s="171"/>
      <c r="T68" s="172"/>
      <c r="U68" s="172"/>
      <c r="V68" s="27"/>
      <c r="W68" s="34"/>
      <c r="X68" s="1"/>
      <c r="Y68" s="1"/>
      <c r="Z68" s="1"/>
      <c r="AA68" s="1"/>
      <c r="AB68" s="1"/>
      <c r="AC68" s="1"/>
      <c r="AD68" s="1"/>
      <c r="AE68" s="1"/>
      <c r="AF68" s="1"/>
      <c r="AG68" s="1"/>
      <c r="AH68" s="1"/>
      <c r="AI68" s="1"/>
      <c r="AJ68" s="1"/>
      <c r="AK68" s="1"/>
    </row>
    <row r="69" spans="1:37" x14ac:dyDescent="0.25">
      <c r="A69" s="263"/>
      <c r="B69" s="24" t="s">
        <v>11</v>
      </c>
      <c r="C69" s="153"/>
      <c r="D69" s="153"/>
      <c r="E69" s="154"/>
      <c r="F69" s="97"/>
      <c r="G69" s="97"/>
      <c r="H69" s="98"/>
      <c r="I69" s="171"/>
      <c r="J69" s="172"/>
      <c r="K69" s="172"/>
      <c r="L69" s="115"/>
      <c r="M69" s="34"/>
      <c r="N69" s="176"/>
      <c r="O69" s="172"/>
      <c r="P69" s="172"/>
      <c r="Q69" s="115"/>
      <c r="R69" s="34"/>
      <c r="S69" s="171"/>
      <c r="T69" s="172"/>
      <c r="U69" s="172"/>
      <c r="V69" s="27"/>
      <c r="W69" s="34"/>
      <c r="X69" s="1"/>
      <c r="Y69" s="1"/>
      <c r="Z69" s="1"/>
      <c r="AA69" s="1"/>
      <c r="AB69" s="1"/>
      <c r="AC69" s="1"/>
      <c r="AD69" s="1"/>
      <c r="AE69" s="1"/>
      <c r="AF69" s="1"/>
      <c r="AG69" s="1"/>
      <c r="AH69" s="1"/>
      <c r="AI69" s="1"/>
      <c r="AJ69" s="1"/>
      <c r="AK69" s="1"/>
    </row>
    <row r="70" spans="1:37" x14ac:dyDescent="0.25">
      <c r="A70" s="263"/>
      <c r="B70" s="24" t="s">
        <v>12</v>
      </c>
      <c r="C70" s="153"/>
      <c r="D70" s="153"/>
      <c r="E70" s="154"/>
      <c r="F70" s="97"/>
      <c r="G70" s="97"/>
      <c r="H70" s="98"/>
      <c r="I70" s="171"/>
      <c r="J70" s="172"/>
      <c r="K70" s="172"/>
      <c r="L70" s="115"/>
      <c r="M70" s="34"/>
      <c r="N70" s="176"/>
      <c r="O70" s="172"/>
      <c r="P70" s="172"/>
      <c r="Q70" s="115"/>
      <c r="R70" s="34"/>
      <c r="S70" s="171"/>
      <c r="T70" s="172"/>
      <c r="U70" s="172"/>
      <c r="V70" s="27"/>
      <c r="W70" s="34"/>
      <c r="X70" s="1"/>
      <c r="Y70" s="1"/>
      <c r="Z70" s="1"/>
      <c r="AA70" s="1"/>
      <c r="AB70" s="1"/>
      <c r="AC70" s="1"/>
      <c r="AD70" s="1"/>
      <c r="AE70" s="1"/>
      <c r="AF70" s="1"/>
      <c r="AG70" s="1"/>
      <c r="AH70" s="1"/>
      <c r="AI70" s="1"/>
      <c r="AJ70" s="1"/>
      <c r="AK70" s="1"/>
    </row>
    <row r="71" spans="1:37" x14ac:dyDescent="0.25">
      <c r="A71" s="263"/>
      <c r="B71" s="114" t="s">
        <v>89</v>
      </c>
      <c r="C71" s="151"/>
      <c r="D71" s="151"/>
      <c r="E71" s="152"/>
      <c r="F71" s="61"/>
      <c r="G71" s="61"/>
      <c r="H71" s="62"/>
      <c r="I71" s="169"/>
      <c r="J71" s="170"/>
      <c r="K71" s="170"/>
      <c r="L71" s="112"/>
      <c r="M71" s="32"/>
      <c r="N71" s="175"/>
      <c r="O71" s="170"/>
      <c r="P71" s="170"/>
      <c r="Q71" s="112"/>
      <c r="R71" s="32"/>
      <c r="S71" s="169"/>
      <c r="T71" s="170"/>
      <c r="U71" s="170"/>
      <c r="V71" s="25"/>
      <c r="W71" s="32"/>
      <c r="X71" s="1"/>
      <c r="Y71" s="1"/>
      <c r="Z71" s="1"/>
      <c r="AA71" s="1"/>
      <c r="AB71" s="1"/>
      <c r="AC71" s="1"/>
      <c r="AD71" s="1"/>
      <c r="AE71" s="1"/>
      <c r="AF71" s="1"/>
      <c r="AG71" s="1"/>
      <c r="AH71" s="1"/>
      <c r="AI71" s="1"/>
      <c r="AJ71" s="1"/>
      <c r="AK71" s="1"/>
    </row>
    <row r="72" spans="1:37" x14ac:dyDescent="0.25">
      <c r="A72" s="263"/>
      <c r="B72" s="114" t="s">
        <v>90</v>
      </c>
      <c r="C72" s="151"/>
      <c r="D72" s="151"/>
      <c r="E72" s="152"/>
      <c r="F72" s="61"/>
      <c r="G72" s="61"/>
      <c r="H72" s="62"/>
      <c r="I72" s="169"/>
      <c r="J72" s="170"/>
      <c r="K72" s="170"/>
      <c r="L72" s="112"/>
      <c r="M72" s="32"/>
      <c r="N72" s="175"/>
      <c r="O72" s="170"/>
      <c r="P72" s="170"/>
      <c r="Q72" s="112"/>
      <c r="R72" s="32"/>
      <c r="S72" s="169"/>
      <c r="T72" s="170"/>
      <c r="U72" s="170"/>
      <c r="V72" s="25"/>
      <c r="W72" s="32"/>
      <c r="X72" s="1"/>
      <c r="Y72" s="1"/>
      <c r="Z72" s="1"/>
      <c r="AA72" s="1"/>
      <c r="AB72" s="1"/>
      <c r="AC72" s="1"/>
      <c r="AD72" s="1"/>
      <c r="AE72" s="1"/>
      <c r="AF72" s="1"/>
      <c r="AG72" s="1"/>
      <c r="AH72" s="1"/>
      <c r="AI72" s="1"/>
      <c r="AJ72" s="1"/>
      <c r="AK72" s="1"/>
    </row>
    <row r="73" spans="1:37" x14ac:dyDescent="0.25">
      <c r="A73" s="263"/>
      <c r="B73" s="114" t="s">
        <v>91</v>
      </c>
      <c r="C73" s="151"/>
      <c r="D73" s="151"/>
      <c r="E73" s="152"/>
      <c r="F73" s="61"/>
      <c r="G73" s="61"/>
      <c r="H73" s="62"/>
      <c r="I73" s="169"/>
      <c r="J73" s="170"/>
      <c r="K73" s="170"/>
      <c r="L73" s="112"/>
      <c r="M73" s="32"/>
      <c r="N73" s="175"/>
      <c r="O73" s="170"/>
      <c r="P73" s="170"/>
      <c r="Q73" s="112"/>
      <c r="R73" s="32"/>
      <c r="S73" s="169"/>
      <c r="T73" s="170"/>
      <c r="U73" s="170"/>
      <c r="V73" s="25"/>
      <c r="W73" s="32"/>
      <c r="X73" s="1"/>
      <c r="Y73" s="1"/>
      <c r="Z73" s="1"/>
      <c r="AA73" s="1"/>
      <c r="AB73" s="1"/>
      <c r="AC73" s="1"/>
      <c r="AD73" s="1"/>
      <c r="AE73" s="1"/>
      <c r="AF73" s="1"/>
      <c r="AG73" s="1"/>
      <c r="AH73" s="1"/>
      <c r="AI73" s="1"/>
      <c r="AJ73" s="1"/>
      <c r="AK73" s="1"/>
    </row>
    <row r="74" spans="1:37" x14ac:dyDescent="0.25">
      <c r="A74" s="263"/>
      <c r="B74" s="24" t="s">
        <v>92</v>
      </c>
      <c r="C74" s="153"/>
      <c r="D74" s="153"/>
      <c r="E74" s="154"/>
      <c r="F74" s="97"/>
      <c r="G74" s="97"/>
      <c r="H74" s="98"/>
      <c r="I74" s="171"/>
      <c r="J74" s="173"/>
      <c r="K74" s="173"/>
      <c r="L74" s="115"/>
      <c r="M74" s="34"/>
      <c r="N74" s="176"/>
      <c r="O74" s="173"/>
      <c r="P74" s="173"/>
      <c r="Q74" s="115"/>
      <c r="R74" s="34"/>
      <c r="S74" s="171"/>
      <c r="T74" s="173"/>
      <c r="U74" s="173"/>
      <c r="V74" s="27"/>
      <c r="W74" s="34"/>
      <c r="X74" s="1"/>
      <c r="Y74" s="1"/>
      <c r="Z74" s="1"/>
      <c r="AA74" s="1"/>
      <c r="AB74" s="1"/>
      <c r="AC74" s="1"/>
      <c r="AD74" s="1"/>
      <c r="AE74" s="1"/>
      <c r="AF74" s="1"/>
      <c r="AG74" s="1"/>
      <c r="AH74" s="1"/>
      <c r="AI74" s="1"/>
      <c r="AJ74" s="1"/>
      <c r="AK74" s="1"/>
    </row>
    <row r="75" spans="1:37" x14ac:dyDescent="0.25">
      <c r="A75" s="263"/>
      <c r="B75" s="24" t="s">
        <v>93</v>
      </c>
      <c r="C75" s="153"/>
      <c r="D75" s="153"/>
      <c r="E75" s="154"/>
      <c r="F75" s="97"/>
      <c r="G75" s="97"/>
      <c r="H75" s="98"/>
      <c r="I75" s="171"/>
      <c r="J75" s="173"/>
      <c r="K75" s="173"/>
      <c r="L75" s="115"/>
      <c r="M75" s="34"/>
      <c r="N75" s="176"/>
      <c r="O75" s="173"/>
      <c r="P75" s="173"/>
      <c r="Q75" s="115"/>
      <c r="R75" s="34"/>
      <c r="S75" s="171"/>
      <c r="T75" s="173"/>
      <c r="U75" s="173"/>
      <c r="V75" s="27"/>
      <c r="W75" s="34"/>
      <c r="X75" s="1"/>
      <c r="Y75" s="1"/>
      <c r="Z75" s="1"/>
      <c r="AA75" s="1"/>
      <c r="AB75" s="1"/>
      <c r="AC75" s="1"/>
      <c r="AD75" s="1"/>
      <c r="AE75" s="1"/>
      <c r="AF75" s="1"/>
      <c r="AG75" s="1"/>
      <c r="AH75" s="1"/>
      <c r="AI75" s="1"/>
      <c r="AJ75" s="1"/>
      <c r="AK75" s="1"/>
    </row>
    <row r="76" spans="1:37" x14ac:dyDescent="0.25">
      <c r="A76" s="264"/>
      <c r="B76" s="70" t="s">
        <v>94</v>
      </c>
      <c r="C76" s="155"/>
      <c r="D76" s="155"/>
      <c r="E76" s="156"/>
      <c r="F76" s="165"/>
      <c r="G76" s="165"/>
      <c r="H76" s="166"/>
      <c r="I76" s="158"/>
      <c r="J76" s="174"/>
      <c r="K76" s="174"/>
      <c r="L76" s="125"/>
      <c r="M76" s="107"/>
      <c r="N76" s="158"/>
      <c r="O76" s="174"/>
      <c r="P76" s="174"/>
      <c r="Q76" s="125"/>
      <c r="R76" s="107"/>
      <c r="S76" s="158"/>
      <c r="T76" s="174"/>
      <c r="U76" s="174"/>
      <c r="V76" s="106"/>
      <c r="W76" s="107"/>
      <c r="X76" s="1"/>
      <c r="Y76" s="1"/>
      <c r="Z76" s="1"/>
      <c r="AA76" s="1"/>
      <c r="AB76" s="1"/>
      <c r="AC76" s="1"/>
      <c r="AD76" s="1"/>
      <c r="AE76" s="1"/>
      <c r="AF76" s="1"/>
      <c r="AG76" s="1"/>
      <c r="AH76" s="1"/>
      <c r="AI76" s="1"/>
      <c r="AJ76" s="1"/>
      <c r="AK76" s="1"/>
    </row>
    <row r="77" spans="1:37" ht="15.75" customHeight="1" x14ac:dyDescent="0.25">
      <c r="A77" s="262" t="s">
        <v>23</v>
      </c>
      <c r="B77" s="19" t="s">
        <v>13</v>
      </c>
      <c r="C77" s="151"/>
      <c r="D77" s="151"/>
      <c r="E77" s="152"/>
      <c r="F77" s="63"/>
      <c r="G77" s="63"/>
      <c r="H77" s="64"/>
      <c r="I77" s="169"/>
      <c r="J77" s="170"/>
      <c r="K77" s="170"/>
      <c r="L77" s="112"/>
      <c r="M77" s="32"/>
      <c r="N77" s="175"/>
      <c r="O77" s="170"/>
      <c r="P77" s="170"/>
      <c r="Q77" s="112"/>
      <c r="R77" s="32"/>
      <c r="S77" s="169"/>
      <c r="T77" s="170"/>
      <c r="U77" s="170"/>
      <c r="V77" s="25"/>
      <c r="W77" s="32"/>
      <c r="X77" s="1"/>
      <c r="Y77" s="1"/>
      <c r="Z77" s="1"/>
      <c r="AA77" s="1"/>
      <c r="AB77" s="1"/>
      <c r="AC77" s="1"/>
      <c r="AD77" s="1"/>
      <c r="AE77" s="1"/>
      <c r="AF77" s="1"/>
      <c r="AG77" s="1"/>
      <c r="AH77" s="1"/>
      <c r="AI77" s="1"/>
      <c r="AJ77" s="1"/>
      <c r="AK77" s="1"/>
    </row>
    <row r="78" spans="1:37" x14ac:dyDescent="0.25">
      <c r="A78" s="263"/>
      <c r="B78" s="19" t="s">
        <v>14</v>
      </c>
      <c r="C78" s="151"/>
      <c r="D78" s="151"/>
      <c r="E78" s="152"/>
      <c r="F78" s="63"/>
      <c r="G78" s="63"/>
      <c r="H78" s="64"/>
      <c r="I78" s="169"/>
      <c r="J78" s="170"/>
      <c r="K78" s="170"/>
      <c r="L78" s="112"/>
      <c r="M78" s="32"/>
      <c r="N78" s="175"/>
      <c r="O78" s="170"/>
      <c r="P78" s="170"/>
      <c r="Q78" s="112"/>
      <c r="R78" s="32"/>
      <c r="S78" s="169"/>
      <c r="T78" s="170"/>
      <c r="U78" s="170"/>
      <c r="V78" s="25"/>
      <c r="W78" s="32"/>
      <c r="X78" s="1"/>
      <c r="Y78" s="1"/>
      <c r="Z78" s="1"/>
      <c r="AA78" s="1"/>
      <c r="AB78" s="1"/>
      <c r="AC78" s="1"/>
      <c r="AD78" s="1"/>
      <c r="AE78" s="1"/>
      <c r="AF78" s="1"/>
      <c r="AG78" s="1"/>
      <c r="AH78" s="1"/>
      <c r="AI78" s="1"/>
      <c r="AJ78" s="1"/>
      <c r="AK78" s="1"/>
    </row>
    <row r="79" spans="1:37" x14ac:dyDescent="0.25">
      <c r="A79" s="263"/>
      <c r="B79" s="19" t="s">
        <v>15</v>
      </c>
      <c r="C79" s="151"/>
      <c r="D79" s="151"/>
      <c r="E79" s="152"/>
      <c r="F79" s="63"/>
      <c r="G79" s="63"/>
      <c r="H79" s="64"/>
      <c r="I79" s="169"/>
      <c r="J79" s="170"/>
      <c r="K79" s="170"/>
      <c r="L79" s="112"/>
      <c r="M79" s="32"/>
      <c r="N79" s="175"/>
      <c r="O79" s="170"/>
      <c r="P79" s="170"/>
      <c r="Q79" s="112"/>
      <c r="R79" s="32"/>
      <c r="S79" s="169"/>
      <c r="T79" s="170"/>
      <c r="U79" s="170"/>
      <c r="V79" s="25"/>
      <c r="W79" s="32"/>
      <c r="X79" s="1"/>
      <c r="Y79" s="1"/>
      <c r="Z79" s="1"/>
      <c r="AA79" s="1"/>
      <c r="AB79" s="1"/>
      <c r="AC79" s="1"/>
      <c r="AD79" s="1"/>
      <c r="AE79" s="1"/>
      <c r="AF79" s="1"/>
      <c r="AG79" s="1"/>
      <c r="AH79" s="1"/>
      <c r="AI79" s="1"/>
      <c r="AJ79" s="1"/>
      <c r="AK79" s="1"/>
    </row>
    <row r="80" spans="1:37" x14ac:dyDescent="0.25">
      <c r="A80" s="263"/>
      <c r="B80" s="24" t="s">
        <v>10</v>
      </c>
      <c r="C80" s="153"/>
      <c r="D80" s="153"/>
      <c r="E80" s="154"/>
      <c r="F80" s="99"/>
      <c r="G80" s="99"/>
      <c r="H80" s="67"/>
      <c r="I80" s="171"/>
      <c r="J80" s="172"/>
      <c r="K80" s="172"/>
      <c r="L80" s="115"/>
      <c r="M80" s="34"/>
      <c r="N80" s="176"/>
      <c r="O80" s="172"/>
      <c r="P80" s="172"/>
      <c r="Q80" s="115"/>
      <c r="R80" s="34"/>
      <c r="S80" s="171"/>
      <c r="T80" s="172"/>
      <c r="U80" s="172"/>
      <c r="V80" s="27"/>
      <c r="W80" s="34"/>
      <c r="X80" s="1"/>
      <c r="Y80" s="1"/>
      <c r="Z80" s="1"/>
      <c r="AA80" s="1"/>
      <c r="AB80" s="1"/>
      <c r="AC80" s="1"/>
      <c r="AD80" s="1"/>
      <c r="AE80" s="1"/>
      <c r="AF80" s="1"/>
      <c r="AG80" s="1"/>
      <c r="AH80" s="1"/>
      <c r="AI80" s="1"/>
      <c r="AJ80" s="1"/>
      <c r="AK80" s="1"/>
    </row>
    <row r="81" spans="1:37" x14ac:dyDescent="0.25">
      <c r="A81" s="263"/>
      <c r="B81" s="24" t="s">
        <v>11</v>
      </c>
      <c r="C81" s="153"/>
      <c r="D81" s="153"/>
      <c r="E81" s="154"/>
      <c r="F81" s="99"/>
      <c r="G81" s="99"/>
      <c r="H81" s="67"/>
      <c r="I81" s="171"/>
      <c r="J81" s="172"/>
      <c r="K81" s="172"/>
      <c r="L81" s="115"/>
      <c r="M81" s="34"/>
      <c r="N81" s="176"/>
      <c r="O81" s="172"/>
      <c r="P81" s="172"/>
      <c r="Q81" s="115"/>
      <c r="R81" s="34"/>
      <c r="S81" s="171"/>
      <c r="T81" s="172"/>
      <c r="U81" s="172"/>
      <c r="V81" s="27"/>
      <c r="W81" s="34"/>
      <c r="X81" s="1"/>
      <c r="Y81" s="1"/>
      <c r="Z81" s="1"/>
      <c r="AA81" s="1"/>
      <c r="AB81" s="1"/>
      <c r="AC81" s="1"/>
      <c r="AD81" s="1"/>
      <c r="AE81" s="1"/>
      <c r="AF81" s="1"/>
      <c r="AG81" s="1"/>
      <c r="AH81" s="1"/>
      <c r="AI81" s="1"/>
      <c r="AJ81" s="1"/>
      <c r="AK81" s="1"/>
    </row>
    <row r="82" spans="1:37" x14ac:dyDescent="0.25">
      <c r="A82" s="263"/>
      <c r="B82" s="24" t="s">
        <v>12</v>
      </c>
      <c r="C82" s="153"/>
      <c r="D82" s="153"/>
      <c r="E82" s="154"/>
      <c r="F82" s="99"/>
      <c r="G82" s="99"/>
      <c r="H82" s="67"/>
      <c r="I82" s="171"/>
      <c r="J82" s="172"/>
      <c r="K82" s="172"/>
      <c r="L82" s="115"/>
      <c r="M82" s="34"/>
      <c r="N82" s="176"/>
      <c r="O82" s="172"/>
      <c r="P82" s="172"/>
      <c r="Q82" s="115"/>
      <c r="R82" s="34"/>
      <c r="S82" s="171"/>
      <c r="T82" s="172"/>
      <c r="U82" s="172"/>
      <c r="V82" s="27"/>
      <c r="W82" s="34"/>
      <c r="X82" s="1"/>
      <c r="Y82" s="1"/>
      <c r="Z82" s="1"/>
      <c r="AA82" s="1"/>
      <c r="AB82" s="1"/>
      <c r="AC82" s="1"/>
      <c r="AD82" s="1"/>
      <c r="AE82" s="1"/>
      <c r="AF82" s="1"/>
      <c r="AG82" s="1"/>
      <c r="AH82" s="1"/>
      <c r="AI82" s="1"/>
      <c r="AJ82" s="1"/>
      <c r="AK82" s="1"/>
    </row>
    <row r="83" spans="1:37" x14ac:dyDescent="0.25">
      <c r="A83" s="263"/>
      <c r="B83" s="114" t="s">
        <v>89</v>
      </c>
      <c r="C83" s="151"/>
      <c r="D83" s="151"/>
      <c r="E83" s="152"/>
      <c r="F83" s="63"/>
      <c r="G83" s="63"/>
      <c r="H83" s="64"/>
      <c r="I83" s="169"/>
      <c r="J83" s="170"/>
      <c r="K83" s="170"/>
      <c r="L83" s="112"/>
      <c r="M83" s="32"/>
      <c r="N83" s="175"/>
      <c r="O83" s="170"/>
      <c r="P83" s="170"/>
      <c r="Q83" s="112"/>
      <c r="R83" s="32"/>
      <c r="S83" s="169"/>
      <c r="T83" s="170"/>
      <c r="U83" s="170"/>
      <c r="V83" s="25"/>
      <c r="W83" s="32"/>
      <c r="X83" s="1"/>
      <c r="Y83" s="1"/>
      <c r="Z83" s="1"/>
      <c r="AA83" s="1"/>
      <c r="AB83" s="1"/>
      <c r="AC83" s="1"/>
      <c r="AD83" s="1"/>
      <c r="AE83" s="1"/>
      <c r="AF83" s="1"/>
      <c r="AG83" s="1"/>
      <c r="AH83" s="1"/>
      <c r="AI83" s="1"/>
      <c r="AJ83" s="1"/>
      <c r="AK83" s="1"/>
    </row>
    <row r="84" spans="1:37" x14ac:dyDescent="0.25">
      <c r="A84" s="263"/>
      <c r="B84" s="114" t="s">
        <v>90</v>
      </c>
      <c r="C84" s="151"/>
      <c r="D84" s="151"/>
      <c r="E84" s="152"/>
      <c r="F84" s="63"/>
      <c r="G84" s="63"/>
      <c r="H84" s="64"/>
      <c r="I84" s="169"/>
      <c r="J84" s="170"/>
      <c r="K84" s="170"/>
      <c r="L84" s="112"/>
      <c r="M84" s="32"/>
      <c r="N84" s="175"/>
      <c r="O84" s="170"/>
      <c r="P84" s="170"/>
      <c r="Q84" s="112"/>
      <c r="R84" s="32"/>
      <c r="S84" s="169"/>
      <c r="T84" s="170"/>
      <c r="U84" s="170"/>
      <c r="V84" s="25"/>
      <c r="W84" s="32"/>
      <c r="X84" s="1"/>
      <c r="Y84" s="1"/>
      <c r="Z84" s="1"/>
      <c r="AA84" s="1"/>
      <c r="AB84" s="1"/>
      <c r="AC84" s="1"/>
      <c r="AD84" s="1"/>
      <c r="AE84" s="1"/>
      <c r="AF84" s="1"/>
      <c r="AG84" s="1"/>
      <c r="AH84" s="1"/>
      <c r="AI84" s="1"/>
      <c r="AJ84" s="1"/>
      <c r="AK84" s="1"/>
    </row>
    <row r="85" spans="1:37" x14ac:dyDescent="0.25">
      <c r="A85" s="263"/>
      <c r="B85" s="114" t="s">
        <v>91</v>
      </c>
      <c r="C85" s="151"/>
      <c r="D85" s="151"/>
      <c r="E85" s="152"/>
      <c r="F85" s="63"/>
      <c r="G85" s="63"/>
      <c r="H85" s="64"/>
      <c r="I85" s="169"/>
      <c r="J85" s="170"/>
      <c r="K85" s="170"/>
      <c r="L85" s="112"/>
      <c r="M85" s="32"/>
      <c r="N85" s="175"/>
      <c r="O85" s="170"/>
      <c r="P85" s="170"/>
      <c r="Q85" s="112"/>
      <c r="R85" s="32"/>
      <c r="S85" s="169"/>
      <c r="T85" s="170"/>
      <c r="U85" s="170"/>
      <c r="V85" s="25"/>
      <c r="W85" s="32"/>
      <c r="X85" s="1"/>
      <c r="Y85" s="1"/>
      <c r="Z85" s="1"/>
      <c r="AA85" s="1"/>
      <c r="AB85" s="1"/>
      <c r="AC85" s="1"/>
      <c r="AD85" s="1"/>
      <c r="AE85" s="1"/>
      <c r="AF85" s="1"/>
      <c r="AG85" s="1"/>
      <c r="AH85" s="1"/>
      <c r="AI85" s="1"/>
      <c r="AJ85" s="1"/>
      <c r="AK85" s="1"/>
    </row>
    <row r="86" spans="1:37" x14ac:dyDescent="0.25">
      <c r="A86" s="263"/>
      <c r="B86" s="24" t="s">
        <v>92</v>
      </c>
      <c r="C86" s="153"/>
      <c r="D86" s="153"/>
      <c r="E86" s="154"/>
      <c r="F86" s="99"/>
      <c r="G86" s="99"/>
      <c r="H86" s="67"/>
      <c r="I86" s="171"/>
      <c r="J86" s="173"/>
      <c r="K86" s="173"/>
      <c r="L86" s="115"/>
      <c r="M86" s="34"/>
      <c r="N86" s="171"/>
      <c r="O86" s="173"/>
      <c r="P86" s="173"/>
      <c r="Q86" s="115"/>
      <c r="R86" s="34"/>
      <c r="S86" s="171"/>
      <c r="T86" s="173"/>
      <c r="U86" s="173"/>
      <c r="V86" s="27"/>
      <c r="W86" s="34"/>
      <c r="X86" s="1"/>
      <c r="Y86" s="1"/>
      <c r="Z86" s="1"/>
      <c r="AA86" s="1"/>
      <c r="AB86" s="1"/>
      <c r="AC86" s="1"/>
      <c r="AD86" s="1"/>
      <c r="AE86" s="1"/>
      <c r="AF86" s="1"/>
      <c r="AG86" s="1"/>
      <c r="AH86" s="1"/>
      <c r="AI86" s="1"/>
      <c r="AJ86" s="1"/>
      <c r="AK86" s="1"/>
    </row>
    <row r="87" spans="1:37" x14ac:dyDescent="0.25">
      <c r="A87" s="263"/>
      <c r="B87" s="24" t="s">
        <v>93</v>
      </c>
      <c r="C87" s="153"/>
      <c r="D87" s="153"/>
      <c r="E87" s="154"/>
      <c r="F87" s="99"/>
      <c r="G87" s="99"/>
      <c r="H87" s="67"/>
      <c r="I87" s="171"/>
      <c r="J87" s="173"/>
      <c r="K87" s="173"/>
      <c r="L87" s="115"/>
      <c r="M87" s="34"/>
      <c r="N87" s="171"/>
      <c r="O87" s="173"/>
      <c r="P87" s="173"/>
      <c r="Q87" s="115"/>
      <c r="R87" s="34"/>
      <c r="S87" s="171"/>
      <c r="T87" s="173"/>
      <c r="U87" s="173"/>
      <c r="V87" s="27"/>
      <c r="W87" s="34"/>
      <c r="X87" s="1"/>
      <c r="Y87" s="1"/>
      <c r="Z87" s="1"/>
      <c r="AA87" s="1"/>
      <c r="AB87" s="1"/>
      <c r="AC87" s="1"/>
      <c r="AD87" s="1"/>
      <c r="AE87" s="1"/>
      <c r="AF87" s="1"/>
      <c r="AG87" s="1"/>
      <c r="AH87" s="1"/>
      <c r="AI87" s="1"/>
      <c r="AJ87" s="1"/>
      <c r="AK87" s="1"/>
    </row>
    <row r="88" spans="1:37" x14ac:dyDescent="0.25">
      <c r="A88" s="264"/>
      <c r="B88" s="70" t="s">
        <v>94</v>
      </c>
      <c r="C88" s="155"/>
      <c r="D88" s="155"/>
      <c r="E88" s="156"/>
      <c r="F88" s="108"/>
      <c r="G88" s="108"/>
      <c r="H88" s="109"/>
      <c r="I88" s="158"/>
      <c r="J88" s="174"/>
      <c r="K88" s="174"/>
      <c r="L88" s="125"/>
      <c r="M88" s="107"/>
      <c r="N88" s="158"/>
      <c r="O88" s="174"/>
      <c r="P88" s="174"/>
      <c r="Q88" s="125"/>
      <c r="R88" s="107"/>
      <c r="S88" s="158"/>
      <c r="T88" s="174"/>
      <c r="U88" s="174"/>
      <c r="V88" s="106"/>
      <c r="W88" s="107"/>
      <c r="X88" s="1"/>
      <c r="Y88" s="1"/>
      <c r="Z88" s="1"/>
      <c r="AA88" s="1"/>
      <c r="AB88" s="1"/>
      <c r="AC88" s="1"/>
      <c r="AD88" s="1"/>
      <c r="AE88" s="1"/>
      <c r="AF88" s="1"/>
      <c r="AG88" s="1"/>
      <c r="AH88" s="1"/>
      <c r="AI88" s="1"/>
      <c r="AJ88" s="1"/>
      <c r="AK88" s="1"/>
    </row>
    <row r="89" spans="1:37" x14ac:dyDescent="0.25">
      <c r="A89" s="110"/>
      <c r="B89" s="36"/>
      <c r="C89" s="104"/>
      <c r="D89" s="104"/>
      <c r="E89" s="104"/>
      <c r="F89" s="105"/>
      <c r="G89" s="105"/>
      <c r="H89" s="105"/>
      <c r="I89" s="44"/>
      <c r="J89" s="44"/>
      <c r="K89" s="44"/>
      <c r="L89" s="100"/>
      <c r="M89" s="100"/>
      <c r="N89" s="8"/>
      <c r="O89" s="8"/>
      <c r="P89" s="8"/>
      <c r="Q89" s="8"/>
      <c r="R89" s="8"/>
      <c r="S89" s="8"/>
      <c r="T89" s="8"/>
      <c r="U89" s="8"/>
      <c r="V89" s="8"/>
      <c r="W89" s="8"/>
      <c r="X89" s="1"/>
      <c r="Y89" s="1"/>
      <c r="Z89" s="1"/>
      <c r="AA89" s="1"/>
      <c r="AB89" s="1"/>
      <c r="AC89" s="1"/>
      <c r="AD89" s="1"/>
      <c r="AE89" s="1"/>
      <c r="AF89" s="1"/>
      <c r="AG89" s="1"/>
      <c r="AH89" s="1"/>
      <c r="AI89" s="1"/>
      <c r="AJ89" s="1"/>
      <c r="AK89" s="1"/>
    </row>
    <row r="90" spans="1:37" x14ac:dyDescent="0.25">
      <c r="A90" s="8"/>
      <c r="B90" s="8"/>
      <c r="C90" s="8"/>
      <c r="D90" s="8"/>
      <c r="E90" s="8"/>
      <c r="F90" s="8"/>
      <c r="G90" s="8"/>
      <c r="H90" s="8"/>
      <c r="I90" s="8"/>
      <c r="J90" s="8"/>
      <c r="K90" s="8"/>
      <c r="L90" s="8"/>
      <c r="M90" s="8"/>
      <c r="N90" s="8"/>
      <c r="O90" s="8"/>
      <c r="P90" s="8"/>
      <c r="Q90" s="8"/>
      <c r="R90" s="8"/>
      <c r="S90" s="8"/>
      <c r="T90" s="8"/>
      <c r="U90" s="8"/>
      <c r="V90" s="8"/>
      <c r="W90" s="8"/>
      <c r="X90" s="1"/>
      <c r="Y90" s="1"/>
      <c r="Z90" s="1"/>
      <c r="AA90" s="1"/>
      <c r="AB90" s="1"/>
      <c r="AC90" s="1"/>
      <c r="AD90" s="1"/>
      <c r="AE90" s="1"/>
      <c r="AF90" s="1"/>
      <c r="AG90" s="1"/>
      <c r="AH90" s="1"/>
      <c r="AI90" s="1"/>
      <c r="AJ90" s="1"/>
      <c r="AK90" s="1"/>
    </row>
    <row r="91" spans="1:37" x14ac:dyDescent="0.25">
      <c r="A91" s="8"/>
      <c r="B91" s="8"/>
      <c r="C91" s="8"/>
      <c r="D91" s="8"/>
      <c r="E91" s="8"/>
      <c r="F91" s="8"/>
      <c r="G91" s="8"/>
      <c r="H91" s="8"/>
      <c r="I91" s="8"/>
      <c r="J91" s="8"/>
      <c r="K91" s="8"/>
      <c r="L91" s="8"/>
      <c r="M91" s="8"/>
      <c r="N91" s="8"/>
      <c r="O91" s="8"/>
      <c r="P91" s="8"/>
      <c r="Q91" s="8"/>
      <c r="R91" s="8"/>
      <c r="S91" s="8"/>
      <c r="T91" s="8"/>
      <c r="U91" s="8"/>
      <c r="V91" s="8"/>
      <c r="W91" s="8"/>
      <c r="X91" s="1"/>
      <c r="Y91" s="1"/>
      <c r="Z91" s="1"/>
      <c r="AA91" s="1"/>
      <c r="AB91" s="1"/>
      <c r="AC91" s="1"/>
      <c r="AD91" s="1"/>
      <c r="AE91" s="1"/>
      <c r="AF91" s="1"/>
      <c r="AG91" s="1"/>
      <c r="AH91" s="1"/>
      <c r="AI91" s="1"/>
      <c r="AJ91" s="1"/>
      <c r="AK91" s="1"/>
    </row>
    <row r="92" spans="1:37" x14ac:dyDescent="0.25">
      <c r="A92" s="8"/>
      <c r="B92" s="8"/>
      <c r="C92" s="8"/>
      <c r="D92" s="8"/>
      <c r="E92" s="8"/>
      <c r="F92" s="8"/>
      <c r="G92" s="8"/>
      <c r="H92" s="8"/>
      <c r="I92" s="8"/>
      <c r="J92" s="8"/>
      <c r="K92" s="8"/>
      <c r="L92" s="8"/>
      <c r="M92" s="8"/>
      <c r="N92" s="8"/>
      <c r="O92" s="8"/>
      <c r="P92" s="8"/>
      <c r="Q92" s="8"/>
      <c r="R92" s="8"/>
      <c r="S92" s="8"/>
      <c r="T92" s="8"/>
      <c r="U92" s="8"/>
      <c r="V92" s="8"/>
      <c r="W92" s="8"/>
      <c r="X92" s="1"/>
      <c r="Y92" s="1"/>
      <c r="Z92" s="1"/>
      <c r="AA92" s="1"/>
      <c r="AB92" s="1"/>
      <c r="AC92" s="1"/>
      <c r="AD92" s="1"/>
      <c r="AE92" s="1"/>
      <c r="AF92" s="1"/>
      <c r="AG92" s="1"/>
      <c r="AH92" s="1"/>
      <c r="AI92" s="1"/>
      <c r="AJ92" s="1"/>
      <c r="AK92" s="1"/>
    </row>
    <row r="93" spans="1:37" x14ac:dyDescent="0.25">
      <c r="A93" s="8"/>
      <c r="B93" s="8"/>
      <c r="C93" s="8"/>
      <c r="D93" s="8"/>
      <c r="E93" s="8"/>
      <c r="F93" s="8"/>
      <c r="G93" s="8"/>
      <c r="H93" s="8"/>
      <c r="I93" s="8"/>
      <c r="J93" s="8"/>
      <c r="K93" s="8"/>
      <c r="L93" s="8"/>
      <c r="M93" s="8"/>
      <c r="N93" s="8"/>
      <c r="O93" s="8"/>
      <c r="P93" s="8"/>
      <c r="Q93" s="8"/>
      <c r="R93" s="8"/>
      <c r="S93" s="8"/>
      <c r="T93" s="8"/>
      <c r="U93" s="8"/>
      <c r="V93" s="8"/>
      <c r="W93" s="8"/>
      <c r="X93" s="1"/>
      <c r="Y93" s="1"/>
      <c r="Z93" s="1"/>
      <c r="AA93" s="1"/>
      <c r="AB93" s="1"/>
      <c r="AC93" s="1"/>
      <c r="AD93" s="1"/>
      <c r="AE93" s="1"/>
      <c r="AF93" s="1"/>
      <c r="AG93" s="1"/>
      <c r="AH93" s="1"/>
      <c r="AI93" s="1"/>
      <c r="AJ93" s="1"/>
      <c r="AK93" s="1"/>
    </row>
    <row r="94" spans="1:37" x14ac:dyDescent="0.25">
      <c r="A94" s="8"/>
      <c r="B94" s="8"/>
      <c r="C94" s="8"/>
      <c r="D94" s="8"/>
      <c r="E94" s="8"/>
      <c r="F94" s="8"/>
      <c r="G94" s="8"/>
      <c r="H94" s="8"/>
      <c r="I94" s="8"/>
      <c r="J94" s="8"/>
      <c r="K94" s="8"/>
      <c r="L94" s="8"/>
      <c r="M94" s="8"/>
      <c r="N94" s="8"/>
      <c r="O94" s="8"/>
      <c r="P94" s="8"/>
      <c r="Q94" s="8"/>
      <c r="R94" s="8"/>
      <c r="S94" s="8"/>
      <c r="T94" s="8"/>
      <c r="U94" s="8"/>
      <c r="V94" s="8"/>
      <c r="W94" s="8"/>
      <c r="X94" s="1"/>
      <c r="Y94" s="1"/>
      <c r="Z94" s="1"/>
      <c r="AA94" s="1"/>
      <c r="AB94" s="1"/>
      <c r="AC94" s="1"/>
      <c r="AD94" s="1"/>
      <c r="AE94" s="1"/>
      <c r="AF94" s="1"/>
      <c r="AG94" s="1"/>
      <c r="AH94" s="1"/>
      <c r="AI94" s="1"/>
      <c r="AJ94" s="1"/>
      <c r="AK94" s="1"/>
    </row>
    <row r="95" spans="1:37" x14ac:dyDescent="0.25">
      <c r="A95" s="8"/>
      <c r="B95" s="8"/>
      <c r="C95" s="8"/>
      <c r="D95" s="8"/>
      <c r="E95" s="8"/>
      <c r="F95" s="8"/>
      <c r="G95" s="8"/>
      <c r="H95" s="8"/>
      <c r="I95" s="8"/>
      <c r="J95" s="8"/>
      <c r="K95" s="8"/>
      <c r="L95" s="8"/>
      <c r="M95" s="8"/>
      <c r="N95" s="8"/>
      <c r="O95" s="8"/>
      <c r="P95" s="8"/>
      <c r="Q95" s="8"/>
      <c r="R95" s="8"/>
      <c r="S95" s="8"/>
      <c r="T95" s="8"/>
      <c r="U95" s="8"/>
      <c r="V95" s="8"/>
      <c r="W95" s="8"/>
      <c r="X95" s="1"/>
      <c r="Y95" s="1"/>
      <c r="Z95" s="1"/>
      <c r="AA95" s="1"/>
      <c r="AB95" s="1"/>
      <c r="AC95" s="1"/>
      <c r="AD95" s="1"/>
      <c r="AE95" s="1"/>
      <c r="AF95" s="1"/>
      <c r="AG95" s="1"/>
      <c r="AH95" s="1"/>
      <c r="AI95" s="1"/>
      <c r="AJ95" s="1"/>
      <c r="AK95" s="1"/>
    </row>
    <row r="96" spans="1:37" x14ac:dyDescent="0.25">
      <c r="A96" s="8"/>
      <c r="B96" s="8"/>
      <c r="C96" s="8"/>
      <c r="D96" s="8"/>
      <c r="E96" s="8"/>
      <c r="F96" s="8"/>
      <c r="G96" s="8"/>
      <c r="H96" s="8"/>
      <c r="I96" s="8"/>
      <c r="J96" s="8"/>
      <c r="K96" s="8"/>
      <c r="L96" s="8"/>
      <c r="M96" s="8"/>
      <c r="N96" s="8"/>
      <c r="O96" s="8"/>
      <c r="P96" s="8"/>
      <c r="Q96" s="8"/>
      <c r="R96" s="8"/>
      <c r="S96" s="8"/>
      <c r="T96" s="8"/>
      <c r="U96" s="8"/>
      <c r="V96" s="8"/>
      <c r="W96" s="8"/>
      <c r="X96" s="1"/>
      <c r="Y96" s="1"/>
      <c r="Z96" s="1"/>
      <c r="AA96" s="1"/>
      <c r="AB96" s="1"/>
      <c r="AC96" s="1"/>
      <c r="AD96" s="1"/>
      <c r="AE96" s="1"/>
      <c r="AF96" s="1"/>
      <c r="AG96" s="1"/>
      <c r="AH96" s="1"/>
      <c r="AI96" s="1"/>
      <c r="AJ96" s="1"/>
      <c r="AK96" s="1"/>
    </row>
    <row r="97" spans="1:37" x14ac:dyDescent="0.25">
      <c r="A97" s="8"/>
      <c r="B97" s="8"/>
      <c r="C97" s="8"/>
      <c r="D97" s="8"/>
      <c r="E97" s="8"/>
      <c r="F97" s="8"/>
      <c r="G97" s="8"/>
      <c r="H97" s="8"/>
      <c r="I97" s="8"/>
      <c r="J97" s="8"/>
      <c r="K97" s="8"/>
      <c r="L97" s="8"/>
      <c r="M97" s="8"/>
      <c r="N97" s="8"/>
      <c r="O97" s="8"/>
      <c r="P97" s="8"/>
      <c r="Q97" s="8"/>
      <c r="R97" s="8"/>
      <c r="S97" s="8"/>
      <c r="T97" s="8"/>
      <c r="U97" s="8"/>
      <c r="V97" s="8"/>
      <c r="W97" s="8"/>
      <c r="X97" s="1"/>
      <c r="Y97" s="1"/>
      <c r="Z97" s="1"/>
      <c r="AA97" s="1"/>
      <c r="AB97" s="1"/>
      <c r="AC97" s="1"/>
      <c r="AD97" s="1"/>
      <c r="AE97" s="1"/>
      <c r="AF97" s="1"/>
      <c r="AG97" s="1"/>
      <c r="AH97" s="1"/>
      <c r="AI97" s="1"/>
      <c r="AJ97" s="1"/>
      <c r="AK97" s="1"/>
    </row>
    <row r="98" spans="1:37" x14ac:dyDescent="0.25">
      <c r="A98" s="8"/>
      <c r="B98" s="8"/>
      <c r="C98" s="8"/>
      <c r="D98" s="8"/>
      <c r="E98" s="8"/>
      <c r="F98" s="8"/>
      <c r="G98" s="8"/>
      <c r="H98" s="8"/>
      <c r="I98" s="8"/>
      <c r="J98" s="8"/>
      <c r="K98" s="8"/>
      <c r="L98" s="8"/>
      <c r="M98" s="8"/>
      <c r="N98" s="8"/>
      <c r="O98" s="8"/>
      <c r="P98" s="8"/>
      <c r="Q98" s="8"/>
      <c r="R98" s="8"/>
      <c r="S98" s="8"/>
      <c r="T98" s="8"/>
      <c r="U98" s="8"/>
      <c r="V98" s="8"/>
      <c r="W98" s="8"/>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37" x14ac:dyDescent="0.25">
      <c r="B103" s="1"/>
      <c r="C103" s="1"/>
      <c r="D103" s="1"/>
      <c r="E103" s="1"/>
      <c r="F103" s="1"/>
      <c r="G103" s="1"/>
      <c r="H103" s="1"/>
      <c r="I103" s="1"/>
      <c r="J103" s="1"/>
      <c r="K103" s="1"/>
      <c r="L103" s="1"/>
      <c r="M103" s="1"/>
      <c r="N103" s="1"/>
      <c r="O103" s="1"/>
      <c r="P103" s="1"/>
      <c r="Q103" s="1"/>
      <c r="R103" s="1"/>
      <c r="S103" s="1"/>
      <c r="T103" s="1"/>
      <c r="U103" s="1"/>
      <c r="V103" s="1"/>
      <c r="W103" s="1"/>
      <c r="X103" s="1"/>
    </row>
    <row r="104" spans="1:37" x14ac:dyDescent="0.25">
      <c r="B104" s="1"/>
      <c r="C104" s="1"/>
      <c r="D104" s="1"/>
      <c r="E104" s="1"/>
      <c r="F104" s="1"/>
      <c r="G104" s="1"/>
      <c r="H104" s="1"/>
      <c r="I104" s="1"/>
      <c r="J104" s="1"/>
      <c r="V104" s="1"/>
      <c r="W104" s="1"/>
      <c r="X104" s="1"/>
    </row>
    <row r="105" spans="1:37" x14ac:dyDescent="0.25">
      <c r="B105" s="1"/>
      <c r="C105" s="1"/>
      <c r="D105" s="1"/>
      <c r="E105" s="1"/>
      <c r="F105" s="1"/>
      <c r="G105" s="1"/>
      <c r="H105" s="1"/>
      <c r="I105" s="1"/>
      <c r="J105" s="1"/>
      <c r="V105" s="1"/>
      <c r="W105" s="1"/>
      <c r="X105" s="1"/>
    </row>
    <row r="106" spans="1:37" x14ac:dyDescent="0.25">
      <c r="B106" s="1"/>
      <c r="C106" s="1"/>
      <c r="D106" s="1"/>
      <c r="E106" s="1"/>
      <c r="F106" s="1"/>
      <c r="G106" s="1"/>
      <c r="H106" s="1"/>
      <c r="I106" s="1"/>
      <c r="J106" s="1"/>
      <c r="V106" s="1"/>
      <c r="W106" s="1"/>
      <c r="X106" s="1"/>
    </row>
    <row r="107" spans="1:37" x14ac:dyDescent="0.25">
      <c r="B107" s="1"/>
      <c r="C107" s="1"/>
      <c r="D107" s="1"/>
      <c r="E107" s="1"/>
      <c r="F107" s="1"/>
      <c r="G107" s="1"/>
      <c r="H107" s="1"/>
      <c r="I107" s="1"/>
      <c r="J107" s="1"/>
      <c r="V107" s="1"/>
      <c r="W107" s="1"/>
      <c r="X107" s="1"/>
    </row>
    <row r="108" spans="1:37" x14ac:dyDescent="0.25">
      <c r="B108" s="1"/>
      <c r="C108" s="1"/>
      <c r="D108" s="1"/>
      <c r="E108" s="1"/>
      <c r="F108" s="1"/>
      <c r="G108" s="1"/>
      <c r="H108" s="1"/>
      <c r="I108" s="1"/>
      <c r="J108" s="1"/>
      <c r="V108" s="1"/>
      <c r="W108" s="1"/>
      <c r="X108" s="1"/>
    </row>
    <row r="109" spans="1:37" x14ac:dyDescent="0.25">
      <c r="B109" s="1"/>
      <c r="C109" s="1"/>
      <c r="D109" s="1"/>
      <c r="E109" s="1"/>
      <c r="F109" s="1"/>
      <c r="G109" s="1"/>
      <c r="H109" s="1"/>
      <c r="I109" s="1"/>
      <c r="J109" s="1"/>
      <c r="V109" s="1"/>
      <c r="W109" s="1"/>
      <c r="X109" s="1"/>
    </row>
    <row r="110" spans="1:37" x14ac:dyDescent="0.25">
      <c r="B110" s="1"/>
      <c r="C110" s="1"/>
      <c r="D110" s="1"/>
      <c r="E110" s="1"/>
      <c r="F110" s="1"/>
      <c r="G110" s="1"/>
      <c r="H110" s="1"/>
      <c r="I110" s="1"/>
      <c r="J110" s="1"/>
      <c r="V110" s="1"/>
      <c r="W110" s="1"/>
      <c r="X110" s="1"/>
    </row>
    <row r="111" spans="1:37" x14ac:dyDescent="0.25">
      <c r="B111" s="1"/>
      <c r="C111" s="1"/>
      <c r="D111" s="1"/>
      <c r="E111" s="1"/>
      <c r="F111" s="1"/>
      <c r="G111" s="1"/>
      <c r="H111" s="1"/>
      <c r="I111" s="1"/>
      <c r="J111" s="1"/>
    </row>
    <row r="112" spans="1:37" x14ac:dyDescent="0.25">
      <c r="B112" s="1"/>
      <c r="C112" s="1"/>
      <c r="D112" s="1"/>
      <c r="E112" s="1"/>
      <c r="F112" s="1"/>
      <c r="G112" s="1"/>
      <c r="H112" s="1"/>
      <c r="I112" s="1"/>
      <c r="J112" s="1"/>
    </row>
    <row r="113" spans="2:10" x14ac:dyDescent="0.25">
      <c r="B113" s="1"/>
      <c r="C113" s="1"/>
      <c r="D113" s="1"/>
      <c r="E113" s="1"/>
      <c r="F113" s="1"/>
      <c r="G113" s="1"/>
      <c r="H113" s="1"/>
      <c r="I113" s="1"/>
      <c r="J113" s="1"/>
    </row>
    <row r="114" spans="2:10" x14ac:dyDescent="0.25">
      <c r="B114" s="1"/>
      <c r="C114" s="1"/>
      <c r="D114" s="1"/>
      <c r="E114" s="1"/>
      <c r="F114" s="1"/>
      <c r="G114" s="1"/>
      <c r="H114" s="1"/>
      <c r="I114" s="1"/>
      <c r="J114" s="1"/>
    </row>
    <row r="115" spans="2:10" x14ac:dyDescent="0.25">
      <c r="B115" s="1"/>
      <c r="C115" s="1"/>
      <c r="D115" s="1"/>
      <c r="E115" s="1"/>
      <c r="F115" s="1"/>
      <c r="G115" s="1"/>
      <c r="H115" s="1"/>
      <c r="I115" s="1"/>
      <c r="J115" s="1"/>
    </row>
    <row r="116" spans="2:10" x14ac:dyDescent="0.25">
      <c r="B116" s="1"/>
      <c r="C116" s="1"/>
      <c r="D116" s="1"/>
      <c r="E116" s="1"/>
      <c r="F116" s="1"/>
      <c r="G116" s="1"/>
      <c r="H116" s="1"/>
      <c r="I116" s="1"/>
      <c r="J116" s="1"/>
    </row>
    <row r="117" spans="2:10" x14ac:dyDescent="0.25">
      <c r="B117" s="1"/>
      <c r="C117" s="1"/>
      <c r="D117" s="1"/>
      <c r="E117" s="1"/>
      <c r="F117" s="1"/>
      <c r="G117" s="1"/>
      <c r="H117" s="1"/>
      <c r="I117" s="1"/>
      <c r="J117" s="1"/>
    </row>
    <row r="118" spans="2:10" x14ac:dyDescent="0.25">
      <c r="B118" s="1"/>
      <c r="C118" s="1"/>
      <c r="D118" s="1"/>
      <c r="E118" s="1"/>
      <c r="F118" s="1"/>
      <c r="G118" s="1"/>
      <c r="H118" s="1"/>
      <c r="I118" s="1"/>
      <c r="J118" s="1"/>
    </row>
    <row r="119" spans="2:10" x14ac:dyDescent="0.25">
      <c r="B119" s="1"/>
      <c r="C119" s="1"/>
      <c r="D119" s="1"/>
      <c r="E119" s="1"/>
      <c r="F119" s="1"/>
      <c r="G119" s="1"/>
      <c r="H119" s="1"/>
      <c r="I119" s="1"/>
      <c r="J119" s="1"/>
    </row>
    <row r="120" spans="2:10" x14ac:dyDescent="0.25">
      <c r="B120" s="1"/>
      <c r="C120" s="1"/>
      <c r="D120" s="1"/>
      <c r="E120" s="1"/>
      <c r="F120" s="1"/>
      <c r="G120" s="1"/>
      <c r="H120" s="1"/>
      <c r="I120" s="1"/>
      <c r="J120" s="1"/>
    </row>
    <row r="121" spans="2:10" x14ac:dyDescent="0.25">
      <c r="B121" s="1"/>
      <c r="C121" s="1"/>
      <c r="D121" s="1"/>
      <c r="E121" s="1"/>
      <c r="F121" s="1"/>
      <c r="G121" s="1"/>
      <c r="H121" s="1"/>
      <c r="I121" s="1"/>
      <c r="J121" s="1"/>
    </row>
    <row r="122" spans="2:10" x14ac:dyDescent="0.25">
      <c r="B122" s="1"/>
      <c r="C122" s="1"/>
      <c r="D122" s="1"/>
      <c r="E122" s="1"/>
      <c r="F122" s="1"/>
      <c r="G122" s="1"/>
      <c r="H122" s="1"/>
      <c r="I122" s="1"/>
      <c r="J122" s="1"/>
    </row>
    <row r="123" spans="2:10" x14ac:dyDescent="0.25">
      <c r="B123" s="1"/>
      <c r="C123" s="1"/>
      <c r="D123" s="1"/>
      <c r="E123" s="1"/>
      <c r="F123" s="1"/>
      <c r="G123" s="1"/>
      <c r="H123" s="1"/>
      <c r="I123" s="1"/>
      <c r="J123" s="1"/>
    </row>
    <row r="124" spans="2:10" x14ac:dyDescent="0.25">
      <c r="B124" s="1"/>
      <c r="C124" s="1"/>
      <c r="D124" s="1"/>
      <c r="E124" s="1"/>
      <c r="F124" s="1"/>
      <c r="G124" s="1"/>
      <c r="H124" s="1"/>
      <c r="I124" s="1"/>
      <c r="J124" s="1"/>
    </row>
    <row r="125" spans="2:10" x14ac:dyDescent="0.25">
      <c r="B125" s="1"/>
      <c r="C125" s="1"/>
      <c r="D125" s="1"/>
      <c r="E125" s="1"/>
      <c r="F125" s="1"/>
      <c r="G125" s="1"/>
      <c r="H125" s="1"/>
      <c r="I125" s="1"/>
      <c r="J125" s="1"/>
    </row>
    <row r="126" spans="2:10" x14ac:dyDescent="0.25">
      <c r="B126" s="1"/>
      <c r="C126" s="1"/>
      <c r="D126" s="1"/>
      <c r="E126" s="1"/>
      <c r="F126" s="1"/>
      <c r="G126" s="1"/>
      <c r="H126" s="1"/>
      <c r="I126" s="1"/>
      <c r="J126" s="1"/>
    </row>
    <row r="127" spans="2:10" x14ac:dyDescent="0.25">
      <c r="B127" s="1"/>
      <c r="C127" s="1"/>
      <c r="D127" s="1"/>
      <c r="E127" s="1"/>
      <c r="F127" s="1"/>
      <c r="G127" s="1"/>
      <c r="H127" s="1"/>
      <c r="I127" s="1"/>
      <c r="J127" s="1"/>
    </row>
  </sheetData>
  <mergeCells count="60">
    <mergeCell ref="A18:A29"/>
    <mergeCell ref="A50:A61"/>
    <mergeCell ref="A77:A88"/>
    <mergeCell ref="A65:A76"/>
    <mergeCell ref="N62:R62"/>
    <mergeCell ref="A62:B64"/>
    <mergeCell ref="C62:E63"/>
    <mergeCell ref="F62:H63"/>
    <mergeCell ref="I35:M35"/>
    <mergeCell ref="N35:R35"/>
    <mergeCell ref="A35:B37"/>
    <mergeCell ref="C35:E36"/>
    <mergeCell ref="F35:H36"/>
    <mergeCell ref="A38:A49"/>
    <mergeCell ref="S62:W62"/>
    <mergeCell ref="I63:I64"/>
    <mergeCell ref="J63:K63"/>
    <mergeCell ref="L63:L64"/>
    <mergeCell ref="M63:M64"/>
    <mergeCell ref="N63:N64"/>
    <mergeCell ref="O63:P63"/>
    <mergeCell ref="Q63:Q64"/>
    <mergeCell ref="R63:R64"/>
    <mergeCell ref="I62:M62"/>
    <mergeCell ref="S63:S64"/>
    <mergeCell ref="T63:U63"/>
    <mergeCell ref="V63:V64"/>
    <mergeCell ref="W63:W64"/>
    <mergeCell ref="W36:W37"/>
    <mergeCell ref="I36:I37"/>
    <mergeCell ref="J36:K36"/>
    <mergeCell ref="L36:L37"/>
    <mergeCell ref="M36:M37"/>
    <mergeCell ref="N36:N37"/>
    <mergeCell ref="O36:P36"/>
    <mergeCell ref="Q36:Q37"/>
    <mergeCell ref="R36:R37"/>
    <mergeCell ref="S36:S37"/>
    <mergeCell ref="T36:U36"/>
    <mergeCell ref="V36:V37"/>
    <mergeCell ref="S35:W35"/>
    <mergeCell ref="N4:N5"/>
    <mergeCell ref="O4:P4"/>
    <mergeCell ref="Q4:Q5"/>
    <mergeCell ref="R4:R5"/>
    <mergeCell ref="S4:S5"/>
    <mergeCell ref="T4:U4"/>
    <mergeCell ref="A3:B5"/>
    <mergeCell ref="C3:E4"/>
    <mergeCell ref="F3:H4"/>
    <mergeCell ref="A6:A17"/>
    <mergeCell ref="I3:M3"/>
    <mergeCell ref="N3:R3"/>
    <mergeCell ref="S3:W3"/>
    <mergeCell ref="I4:I5"/>
    <mergeCell ref="J4:K4"/>
    <mergeCell ref="L4:L5"/>
    <mergeCell ref="M4:M5"/>
    <mergeCell ref="V4:V5"/>
    <mergeCell ref="W4:W5"/>
  </mergeCells>
  <pageMargins left="0.45" right="0.45" top="0.5" bottom="0.5" header="0.3" footer="0.3"/>
  <pageSetup orientation="landscape" r:id="rId1"/>
  <rowBreaks count="2" manualBreakCount="2">
    <brk id="34" max="16383" man="1"/>
    <brk id="61" max="16383" man="1"/>
  </rowBreaks>
  <colBreaks count="1" manualBreakCount="1">
    <brk id="2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7"/>
  <sheetViews>
    <sheetView showRowColHeaders="0" showRuler="0" showWhiteSpace="0" view="pageLayout" zoomScale="90" zoomScaleNormal="90" zoomScalePageLayoutView="90" workbookViewId="0">
      <selection activeCell="C9" sqref="C9"/>
    </sheetView>
  </sheetViews>
  <sheetFormatPr defaultRowHeight="15" x14ac:dyDescent="0.25"/>
  <cols>
    <col min="1" max="1" width="3.7109375" customWidth="1"/>
    <col min="2" max="2" width="29.5703125" customWidth="1"/>
    <col min="3" max="3" width="10.85546875" customWidth="1"/>
    <col min="4" max="4" width="11.5703125" customWidth="1"/>
    <col min="5" max="5" width="11.42578125" customWidth="1"/>
    <col min="6" max="6" width="10.7109375" customWidth="1"/>
    <col min="7" max="7" width="10.140625" customWidth="1"/>
    <col min="8" max="8" width="11.42578125" customWidth="1"/>
    <col min="9" max="9" width="10.85546875" customWidth="1"/>
    <col min="10" max="10" width="10.42578125" customWidth="1"/>
    <col min="11" max="11" width="11.5703125" customWidth="1"/>
    <col min="12" max="12" width="9.140625" customWidth="1"/>
    <col min="13" max="13" width="7" customWidth="1"/>
    <col min="14" max="14" width="12" customWidth="1"/>
    <col min="15" max="15" width="11.5703125" customWidth="1"/>
    <col min="16" max="16" width="11.85546875" customWidth="1"/>
    <col min="17" max="17" width="9.140625" customWidth="1"/>
    <col min="18" max="18" width="7" customWidth="1"/>
    <col min="19" max="19" width="11.5703125" customWidth="1"/>
    <col min="20" max="20" width="10.85546875" customWidth="1"/>
    <col min="21" max="21" width="11" customWidth="1"/>
    <col min="22" max="22" width="8.85546875" customWidth="1"/>
    <col min="23" max="23" width="7.140625" customWidth="1"/>
    <col min="24" max="24" width="5.28515625" customWidth="1"/>
    <col min="25" max="25" width="3.7109375" customWidth="1"/>
    <col min="35" max="35" width="14.28515625" customWidth="1"/>
  </cols>
  <sheetData>
    <row r="1" spans="1:37" x14ac:dyDescent="0.25">
      <c r="A1" s="7" t="s">
        <v>123</v>
      </c>
      <c r="B1" s="8"/>
      <c r="C1" s="8"/>
      <c r="D1" s="8"/>
      <c r="E1" s="8"/>
      <c r="F1" s="8"/>
      <c r="G1" s="8"/>
      <c r="H1" s="8"/>
      <c r="I1" s="8"/>
      <c r="J1" s="206"/>
      <c r="K1" s="8"/>
      <c r="L1" s="9"/>
      <c r="M1" s="9"/>
      <c r="N1" s="8"/>
      <c r="O1" s="8"/>
      <c r="P1" s="8"/>
      <c r="Q1" s="8"/>
      <c r="R1" s="8"/>
      <c r="S1" s="8"/>
      <c r="T1" s="8"/>
      <c r="U1" s="8"/>
      <c r="V1" s="8"/>
      <c r="W1" s="8"/>
      <c r="X1" s="38" t="s">
        <v>75</v>
      </c>
      <c r="Y1" s="8"/>
      <c r="Z1" s="8"/>
      <c r="AA1" s="8"/>
      <c r="AB1" s="8"/>
      <c r="AC1" s="8"/>
      <c r="AD1" s="8"/>
      <c r="AE1" s="8"/>
      <c r="AF1" s="8"/>
      <c r="AG1" s="8"/>
      <c r="AH1" s="8"/>
      <c r="AI1" s="8"/>
      <c r="AJ1" s="8"/>
      <c r="AK1" s="8"/>
    </row>
    <row r="2" spans="1:37" x14ac:dyDescent="0.25">
      <c r="A2" s="7" t="s">
        <v>143</v>
      </c>
      <c r="B2" s="8"/>
      <c r="C2" s="8"/>
      <c r="D2" s="8"/>
      <c r="E2" s="8"/>
      <c r="F2" s="8"/>
      <c r="G2" s="8"/>
      <c r="H2" s="199"/>
      <c r="I2" s="8"/>
      <c r="J2" s="8"/>
      <c r="K2" s="8"/>
      <c r="L2" s="20"/>
      <c r="M2" s="20"/>
      <c r="N2" s="45"/>
      <c r="O2" s="45"/>
      <c r="P2" s="45"/>
      <c r="Q2" s="8"/>
      <c r="R2" s="8"/>
      <c r="S2" s="45"/>
      <c r="T2" s="45"/>
      <c r="U2" s="45"/>
      <c r="V2" s="8"/>
      <c r="W2" s="8"/>
      <c r="X2" s="10" t="s">
        <v>76</v>
      </c>
      <c r="Y2" s="10"/>
      <c r="Z2" s="8"/>
      <c r="AA2" s="8"/>
      <c r="AB2" s="8"/>
      <c r="AC2" s="8"/>
      <c r="AD2" s="8"/>
      <c r="AE2" s="8"/>
      <c r="AF2" s="8"/>
      <c r="AG2" s="8"/>
      <c r="AH2" s="8"/>
      <c r="AI2" s="8"/>
      <c r="AJ2" s="8"/>
      <c r="AK2" s="8"/>
    </row>
    <row r="3" spans="1:37" ht="15" customHeight="1" x14ac:dyDescent="0.25">
      <c r="A3" s="249" t="s">
        <v>5</v>
      </c>
      <c r="B3" s="250"/>
      <c r="C3" s="239" t="s">
        <v>138</v>
      </c>
      <c r="D3" s="240"/>
      <c r="E3" s="241"/>
      <c r="F3" s="256" t="s">
        <v>24</v>
      </c>
      <c r="G3" s="257"/>
      <c r="H3" s="258"/>
      <c r="I3" s="239" t="s">
        <v>139</v>
      </c>
      <c r="J3" s="240"/>
      <c r="K3" s="240"/>
      <c r="L3" s="240"/>
      <c r="M3" s="241"/>
      <c r="N3" s="239" t="s">
        <v>140</v>
      </c>
      <c r="O3" s="240"/>
      <c r="P3" s="240"/>
      <c r="Q3" s="240"/>
      <c r="R3" s="241"/>
      <c r="S3" s="239" t="s">
        <v>141</v>
      </c>
      <c r="T3" s="240"/>
      <c r="U3" s="240"/>
      <c r="V3" s="240"/>
      <c r="W3" s="241"/>
      <c r="X3" s="10" t="s">
        <v>121</v>
      </c>
      <c r="Y3" s="10"/>
      <c r="Z3" s="8"/>
      <c r="AA3" s="8"/>
      <c r="AB3" s="8"/>
      <c r="AC3" s="8"/>
      <c r="AD3" s="8"/>
      <c r="AE3" s="8"/>
      <c r="AF3" s="8"/>
      <c r="AG3" s="8"/>
      <c r="AH3" s="8"/>
      <c r="AI3" s="8"/>
      <c r="AJ3" s="8"/>
      <c r="AK3" s="8"/>
    </row>
    <row r="4" spans="1:37" x14ac:dyDescent="0.25">
      <c r="A4" s="251"/>
      <c r="B4" s="252"/>
      <c r="C4" s="242"/>
      <c r="D4" s="244"/>
      <c r="E4" s="255"/>
      <c r="F4" s="259"/>
      <c r="G4" s="260"/>
      <c r="H4" s="261"/>
      <c r="I4" s="242" t="s">
        <v>124</v>
      </c>
      <c r="J4" s="244" t="s">
        <v>28</v>
      </c>
      <c r="K4" s="244"/>
      <c r="L4" s="245" t="s">
        <v>46</v>
      </c>
      <c r="M4" s="247" t="s">
        <v>45</v>
      </c>
      <c r="N4" s="242" t="s">
        <v>135</v>
      </c>
      <c r="O4" s="244" t="s">
        <v>28</v>
      </c>
      <c r="P4" s="244"/>
      <c r="Q4" s="245" t="s">
        <v>46</v>
      </c>
      <c r="R4" s="247" t="s">
        <v>45</v>
      </c>
      <c r="S4" s="242" t="s">
        <v>136</v>
      </c>
      <c r="T4" s="244" t="s">
        <v>28</v>
      </c>
      <c r="U4" s="244"/>
      <c r="V4" s="245" t="s">
        <v>46</v>
      </c>
      <c r="W4" s="247" t="s">
        <v>45</v>
      </c>
      <c r="X4" s="10"/>
      <c r="Y4" s="10" t="s">
        <v>120</v>
      </c>
      <c r="Z4" s="8"/>
      <c r="AA4" s="8"/>
      <c r="AB4" s="8"/>
      <c r="AC4" s="8"/>
      <c r="AD4" s="8"/>
      <c r="AE4" s="8"/>
      <c r="AF4" s="8"/>
      <c r="AG4" s="8"/>
      <c r="AH4" s="8"/>
      <c r="AI4" s="8"/>
      <c r="AJ4" s="8"/>
      <c r="AK4" s="8"/>
    </row>
    <row r="5" spans="1:37" x14ac:dyDescent="0.25">
      <c r="A5" s="253"/>
      <c r="B5" s="254"/>
      <c r="C5" s="53" t="s">
        <v>124</v>
      </c>
      <c r="D5" s="53" t="s">
        <v>135</v>
      </c>
      <c r="E5" s="54" t="s">
        <v>136</v>
      </c>
      <c r="F5" s="53" t="s">
        <v>124</v>
      </c>
      <c r="G5" s="53" t="s">
        <v>135</v>
      </c>
      <c r="H5" s="54" t="s">
        <v>136</v>
      </c>
      <c r="I5" s="243"/>
      <c r="J5" s="22" t="s">
        <v>30</v>
      </c>
      <c r="K5" s="22" t="s">
        <v>29</v>
      </c>
      <c r="L5" s="246"/>
      <c r="M5" s="248"/>
      <c r="N5" s="243"/>
      <c r="O5" s="22" t="s">
        <v>30</v>
      </c>
      <c r="P5" s="22" t="s">
        <v>29</v>
      </c>
      <c r="Q5" s="246"/>
      <c r="R5" s="248"/>
      <c r="S5" s="243"/>
      <c r="T5" s="22" t="s">
        <v>30</v>
      </c>
      <c r="U5" s="22" t="s">
        <v>29</v>
      </c>
      <c r="V5" s="246"/>
      <c r="W5" s="248"/>
      <c r="X5" s="10" t="s">
        <v>105</v>
      </c>
      <c r="Y5" s="8"/>
      <c r="Z5" s="8"/>
      <c r="AA5" s="8"/>
      <c r="AB5" s="8"/>
      <c r="AC5" s="8"/>
      <c r="AD5" s="8"/>
      <c r="AE5" s="8"/>
      <c r="AF5" s="8"/>
      <c r="AG5" s="8"/>
      <c r="AH5" s="8"/>
      <c r="AI5" s="8"/>
      <c r="AJ5" s="8"/>
      <c r="AK5" s="8"/>
    </row>
    <row r="6" spans="1:37" ht="15" customHeight="1" x14ac:dyDescent="0.25">
      <c r="A6" s="262" t="s">
        <v>22</v>
      </c>
      <c r="B6" s="19" t="s">
        <v>25</v>
      </c>
      <c r="C6" s="113"/>
      <c r="D6" s="113"/>
      <c r="E6" s="113"/>
      <c r="F6" s="55"/>
      <c r="G6" s="56"/>
      <c r="H6" s="64"/>
      <c r="I6" s="118"/>
      <c r="J6" s="119"/>
      <c r="K6" s="119"/>
      <c r="L6" s="112"/>
      <c r="M6" s="31"/>
      <c r="N6" s="118"/>
      <c r="O6" s="119"/>
      <c r="P6" s="119"/>
      <c r="Q6" s="112"/>
      <c r="R6" s="31"/>
      <c r="S6" s="118"/>
      <c r="T6" s="119"/>
      <c r="U6" s="119"/>
      <c r="V6" s="112"/>
      <c r="W6" s="31"/>
      <c r="X6" s="17" t="s">
        <v>77</v>
      </c>
      <c r="Y6" s="3" t="s">
        <v>142</v>
      </c>
      <c r="Z6" s="8"/>
      <c r="AA6" s="8"/>
      <c r="AB6" s="8"/>
      <c r="AC6" s="8"/>
      <c r="AD6" s="8"/>
      <c r="AE6" s="8"/>
      <c r="AF6" s="8"/>
      <c r="AG6" s="8"/>
      <c r="AH6" s="8"/>
      <c r="AI6" s="8"/>
      <c r="AJ6" s="8"/>
      <c r="AK6" s="8"/>
    </row>
    <row r="7" spans="1:37" x14ac:dyDescent="0.25">
      <c r="A7" s="263"/>
      <c r="B7" s="19" t="s">
        <v>26</v>
      </c>
      <c r="C7" s="113"/>
      <c r="D7" s="113"/>
      <c r="E7" s="113"/>
      <c r="F7" s="55"/>
      <c r="G7" s="56"/>
      <c r="H7" s="64"/>
      <c r="I7" s="118"/>
      <c r="J7" s="119"/>
      <c r="K7" s="119"/>
      <c r="L7" s="112"/>
      <c r="M7" s="32"/>
      <c r="N7" s="118"/>
      <c r="O7" s="119"/>
      <c r="P7" s="119"/>
      <c r="Q7" s="112"/>
      <c r="R7" s="32"/>
      <c r="S7" s="118"/>
      <c r="T7" s="119"/>
      <c r="U7" s="119"/>
      <c r="V7" s="112"/>
      <c r="W7" s="32"/>
      <c r="X7" s="8"/>
      <c r="Y7" s="10" t="s">
        <v>106</v>
      </c>
      <c r="Z7" s="8"/>
      <c r="AA7" s="8"/>
      <c r="AB7" s="8"/>
      <c r="AC7" s="8"/>
      <c r="AD7" s="8"/>
      <c r="AE7" s="8"/>
      <c r="AF7" s="8"/>
      <c r="AG7" s="8"/>
      <c r="AH7" s="8"/>
      <c r="AI7" s="8"/>
      <c r="AJ7" s="8"/>
      <c r="AK7" s="8"/>
    </row>
    <row r="8" spans="1:37" x14ac:dyDescent="0.25">
      <c r="A8" s="263"/>
      <c r="B8" s="19" t="s">
        <v>27</v>
      </c>
      <c r="C8" s="113"/>
      <c r="D8" s="113"/>
      <c r="E8" s="113"/>
      <c r="F8" s="55"/>
      <c r="G8" s="56"/>
      <c r="H8" s="64"/>
      <c r="I8" s="118"/>
      <c r="J8" s="119"/>
      <c r="K8" s="119"/>
      <c r="L8" s="112"/>
      <c r="M8" s="32"/>
      <c r="N8" s="118"/>
      <c r="O8" s="119"/>
      <c r="P8" s="119"/>
      <c r="Q8" s="112"/>
      <c r="R8" s="32"/>
      <c r="S8" s="118"/>
      <c r="T8" s="119"/>
      <c r="U8" s="119"/>
      <c r="V8" s="112"/>
      <c r="W8" s="32"/>
      <c r="X8" s="10" t="s">
        <v>78</v>
      </c>
      <c r="Y8" s="8"/>
      <c r="Z8" s="8"/>
      <c r="AA8" s="8"/>
      <c r="AB8" s="8"/>
      <c r="AC8" s="8"/>
      <c r="AD8" s="8"/>
      <c r="AE8" s="8"/>
      <c r="AF8" s="8"/>
      <c r="AG8" s="8"/>
      <c r="AH8" s="8"/>
      <c r="AI8" s="8"/>
      <c r="AJ8" s="8"/>
      <c r="AK8" s="8"/>
    </row>
    <row r="9" spans="1:37" ht="15" customHeight="1" x14ac:dyDescent="0.25">
      <c r="A9" s="263"/>
      <c r="B9" s="114" t="s">
        <v>6</v>
      </c>
      <c r="C9" s="116"/>
      <c r="D9" s="116"/>
      <c r="E9" s="116"/>
      <c r="F9" s="57"/>
      <c r="G9" s="58"/>
      <c r="H9" s="65"/>
      <c r="I9" s="120"/>
      <c r="J9" s="121"/>
      <c r="K9" s="121"/>
      <c r="L9" s="115"/>
      <c r="M9" s="34"/>
      <c r="N9" s="120"/>
      <c r="O9" s="121"/>
      <c r="P9" s="121"/>
      <c r="Q9" s="115"/>
      <c r="R9" s="34"/>
      <c r="S9" s="120"/>
      <c r="T9" s="121"/>
      <c r="U9" s="121"/>
      <c r="V9" s="115"/>
      <c r="W9" s="33"/>
      <c r="X9" s="10" t="s">
        <v>108</v>
      </c>
      <c r="Y9" s="8"/>
      <c r="Z9" s="8"/>
      <c r="AA9" s="8"/>
      <c r="AB9" s="8"/>
      <c r="AC9" s="8"/>
      <c r="AD9" s="8"/>
      <c r="AE9" s="8"/>
      <c r="AF9" s="8"/>
      <c r="AG9" s="8"/>
      <c r="AH9" s="8"/>
      <c r="AI9" s="8"/>
      <c r="AJ9" s="8"/>
      <c r="AK9" s="8"/>
    </row>
    <row r="10" spans="1:37" x14ac:dyDescent="0.25">
      <c r="A10" s="263"/>
      <c r="B10" s="114" t="s">
        <v>7</v>
      </c>
      <c r="C10" s="116"/>
      <c r="D10" s="116"/>
      <c r="E10" s="116"/>
      <c r="F10" s="57"/>
      <c r="G10" s="58"/>
      <c r="H10" s="65"/>
      <c r="I10" s="120"/>
      <c r="J10" s="121"/>
      <c r="K10" s="121"/>
      <c r="L10" s="115"/>
      <c r="M10" s="34"/>
      <c r="N10" s="120"/>
      <c r="O10" s="121"/>
      <c r="P10" s="121"/>
      <c r="Q10" s="115"/>
      <c r="R10" s="34"/>
      <c r="S10" s="120"/>
      <c r="T10" s="121"/>
      <c r="U10" s="121"/>
      <c r="V10" s="115"/>
      <c r="W10" s="33"/>
      <c r="X10" s="8"/>
      <c r="Y10" s="10" t="s">
        <v>107</v>
      </c>
      <c r="Z10" s="8"/>
      <c r="AA10" s="8"/>
      <c r="AB10" s="8"/>
      <c r="AC10" s="8"/>
      <c r="AD10" s="8"/>
      <c r="AE10" s="8"/>
      <c r="AF10" s="8"/>
      <c r="AG10" s="8"/>
      <c r="AH10" s="8"/>
      <c r="AI10" s="8"/>
      <c r="AJ10" s="8"/>
      <c r="AK10" s="8"/>
    </row>
    <row r="11" spans="1:37" x14ac:dyDescent="0.25">
      <c r="A11" s="263"/>
      <c r="B11" s="114" t="s">
        <v>8</v>
      </c>
      <c r="C11" s="116"/>
      <c r="D11" s="116"/>
      <c r="E11" s="116"/>
      <c r="F11" s="57"/>
      <c r="G11" s="58"/>
      <c r="H11" s="65"/>
      <c r="I11" s="120"/>
      <c r="J11" s="121"/>
      <c r="K11" s="121"/>
      <c r="L11" s="115"/>
      <c r="M11" s="34"/>
      <c r="N11" s="120"/>
      <c r="O11" s="121"/>
      <c r="P11" s="121"/>
      <c r="Q11" s="115"/>
      <c r="R11" s="34"/>
      <c r="S11" s="120"/>
      <c r="T11" s="121"/>
      <c r="U11" s="121"/>
      <c r="V11" s="115"/>
      <c r="W11" s="33"/>
      <c r="X11" s="10" t="s">
        <v>113</v>
      </c>
      <c r="Y11" s="10"/>
      <c r="Z11" s="8"/>
      <c r="AA11" s="8"/>
      <c r="AB11" s="8"/>
      <c r="AC11" s="8"/>
      <c r="AD11" s="8"/>
      <c r="AE11" s="8"/>
      <c r="AF11" s="8"/>
      <c r="AG11" s="8"/>
      <c r="AH11" s="8"/>
      <c r="AI11" s="8"/>
      <c r="AJ11" s="8"/>
      <c r="AK11" s="8"/>
    </row>
    <row r="12" spans="1:37" x14ac:dyDescent="0.25">
      <c r="A12" s="263"/>
      <c r="B12" s="114" t="s">
        <v>82</v>
      </c>
      <c r="C12" s="113"/>
      <c r="D12" s="113"/>
      <c r="E12" s="113"/>
      <c r="F12" s="55"/>
      <c r="G12" s="56"/>
      <c r="H12" s="64"/>
      <c r="I12" s="118"/>
      <c r="J12" s="119"/>
      <c r="K12" s="119"/>
      <c r="L12" s="112"/>
      <c r="M12" s="32"/>
      <c r="N12" s="118"/>
      <c r="O12" s="119"/>
      <c r="P12" s="119"/>
      <c r="Q12" s="112"/>
      <c r="R12" s="32"/>
      <c r="S12" s="118"/>
      <c r="T12" s="119"/>
      <c r="U12" s="119"/>
      <c r="V12" s="112"/>
      <c r="W12" s="32"/>
      <c r="X12" s="8"/>
      <c r="Y12" s="10" t="s">
        <v>107</v>
      </c>
      <c r="Z12" s="8"/>
      <c r="AA12" s="8"/>
      <c r="AB12" s="8"/>
      <c r="AC12" s="8"/>
      <c r="AD12" s="8"/>
      <c r="AE12" s="8"/>
      <c r="AF12" s="8"/>
      <c r="AG12" s="8"/>
      <c r="AH12" s="8"/>
      <c r="AI12" s="8"/>
      <c r="AJ12" s="8"/>
      <c r="AK12" s="8"/>
    </row>
    <row r="13" spans="1:37" x14ac:dyDescent="0.25">
      <c r="A13" s="263"/>
      <c r="B13" s="114" t="s">
        <v>83</v>
      </c>
      <c r="C13" s="113"/>
      <c r="D13" s="113"/>
      <c r="E13" s="113"/>
      <c r="F13" s="55"/>
      <c r="G13" s="56"/>
      <c r="H13" s="64"/>
      <c r="I13" s="118"/>
      <c r="J13" s="119"/>
      <c r="K13" s="119"/>
      <c r="L13" s="112"/>
      <c r="M13" s="32"/>
      <c r="N13" s="118"/>
      <c r="O13" s="119"/>
      <c r="P13" s="119"/>
      <c r="Q13" s="112"/>
      <c r="R13" s="32"/>
      <c r="S13" s="118"/>
      <c r="T13" s="119"/>
      <c r="U13" s="119"/>
      <c r="V13" s="112"/>
      <c r="W13" s="32"/>
      <c r="X13" s="8"/>
      <c r="Y13" s="8"/>
      <c r="Z13" s="8"/>
      <c r="AA13" s="8"/>
      <c r="AB13" s="8"/>
      <c r="AC13" s="8"/>
      <c r="AD13" s="8"/>
      <c r="AE13" s="8"/>
      <c r="AF13" s="8"/>
      <c r="AG13" s="8"/>
      <c r="AH13" s="8"/>
      <c r="AI13" s="8"/>
      <c r="AJ13" s="8"/>
      <c r="AK13" s="8"/>
    </row>
    <row r="14" spans="1:37" x14ac:dyDescent="0.25">
      <c r="A14" s="263"/>
      <c r="B14" s="114" t="s">
        <v>84</v>
      </c>
      <c r="C14" s="113"/>
      <c r="D14" s="113"/>
      <c r="E14" s="113"/>
      <c r="F14" s="55"/>
      <c r="G14" s="56"/>
      <c r="H14" s="64"/>
      <c r="I14" s="118"/>
      <c r="J14" s="119"/>
      <c r="K14" s="119"/>
      <c r="L14" s="112"/>
      <c r="M14" s="32"/>
      <c r="N14" s="118"/>
      <c r="O14" s="119"/>
      <c r="P14" s="119"/>
      <c r="Q14" s="112"/>
      <c r="R14" s="32"/>
      <c r="S14" s="118"/>
      <c r="T14" s="119"/>
      <c r="U14" s="119"/>
      <c r="V14" s="112"/>
      <c r="W14" s="32"/>
      <c r="X14" s="38" t="s">
        <v>79</v>
      </c>
      <c r="Y14" s="8"/>
      <c r="Z14" s="8"/>
      <c r="AA14" s="8"/>
      <c r="AB14" s="8"/>
      <c r="AC14" s="8"/>
      <c r="AD14" s="8"/>
      <c r="AE14" s="8"/>
      <c r="AF14" s="8"/>
      <c r="AG14" s="8"/>
      <c r="AH14" s="8"/>
      <c r="AI14" s="8"/>
      <c r="AJ14" s="8"/>
      <c r="AK14" s="8"/>
    </row>
    <row r="15" spans="1:37" ht="15" customHeight="1" x14ac:dyDescent="0.25">
      <c r="A15" s="263"/>
      <c r="B15" s="24" t="s">
        <v>85</v>
      </c>
      <c r="C15" s="117"/>
      <c r="D15" s="117"/>
      <c r="E15" s="117"/>
      <c r="F15" s="59"/>
      <c r="G15" s="60"/>
      <c r="H15" s="67"/>
      <c r="I15" s="120"/>
      <c r="J15" s="159"/>
      <c r="K15" s="159"/>
      <c r="L15" s="115"/>
      <c r="M15" s="34"/>
      <c r="N15" s="120"/>
      <c r="O15" s="159"/>
      <c r="P15" s="159"/>
      <c r="Q15" s="115"/>
      <c r="R15" s="34"/>
      <c r="S15" s="120"/>
      <c r="T15" s="159"/>
      <c r="U15" s="159"/>
      <c r="V15" s="115"/>
      <c r="W15" s="34"/>
      <c r="X15" s="10" t="s">
        <v>110</v>
      </c>
      <c r="Y15" s="8"/>
      <c r="Z15" s="8"/>
      <c r="AA15" s="8"/>
      <c r="AB15" s="8"/>
      <c r="AC15" s="8"/>
      <c r="AD15" s="8"/>
      <c r="AE15" s="8"/>
      <c r="AF15" s="8"/>
      <c r="AG15" s="8"/>
      <c r="AH15" s="8"/>
      <c r="AI15" s="8"/>
      <c r="AJ15" s="8"/>
      <c r="AK15" s="8"/>
    </row>
    <row r="16" spans="1:37" x14ac:dyDescent="0.25">
      <c r="A16" s="263"/>
      <c r="B16" s="24" t="s">
        <v>86</v>
      </c>
      <c r="C16" s="117"/>
      <c r="D16" s="117"/>
      <c r="E16" s="117"/>
      <c r="F16" s="59"/>
      <c r="G16" s="60"/>
      <c r="H16" s="67"/>
      <c r="I16" s="120"/>
      <c r="J16" s="159"/>
      <c r="K16" s="159"/>
      <c r="L16" s="115"/>
      <c r="M16" s="34"/>
      <c r="N16" s="120"/>
      <c r="O16" s="159"/>
      <c r="P16" s="159"/>
      <c r="Q16" s="115"/>
      <c r="R16" s="34"/>
      <c r="S16" s="120"/>
      <c r="T16" s="159"/>
      <c r="U16" s="159"/>
      <c r="V16" s="115"/>
      <c r="W16" s="34"/>
      <c r="X16" s="10"/>
      <c r="Y16" s="3" t="s">
        <v>109</v>
      </c>
      <c r="Z16" s="8"/>
      <c r="AA16" s="8"/>
      <c r="AB16" s="132"/>
      <c r="AC16" s="132"/>
      <c r="AD16" s="132"/>
      <c r="AE16" s="132"/>
      <c r="AF16" s="132"/>
      <c r="AG16" s="8"/>
      <c r="AH16" s="8"/>
      <c r="AI16" s="8"/>
      <c r="AJ16" s="8"/>
      <c r="AK16" s="8"/>
    </row>
    <row r="17" spans="1:37" x14ac:dyDescent="0.25">
      <c r="A17" s="264"/>
      <c r="B17" s="70" t="s">
        <v>87</v>
      </c>
      <c r="C17" s="122"/>
      <c r="D17" s="122"/>
      <c r="E17" s="122"/>
      <c r="F17" s="157"/>
      <c r="G17" s="108"/>
      <c r="H17" s="109"/>
      <c r="I17" s="123"/>
      <c r="J17" s="124"/>
      <c r="K17" s="124"/>
      <c r="L17" s="125"/>
      <c r="M17" s="107"/>
      <c r="N17" s="123"/>
      <c r="O17" s="124"/>
      <c r="P17" s="124"/>
      <c r="Q17" s="125"/>
      <c r="R17" s="107"/>
      <c r="S17" s="123"/>
      <c r="T17" s="124"/>
      <c r="U17" s="124"/>
      <c r="V17" s="125"/>
      <c r="W17" s="107"/>
      <c r="X17" s="10"/>
      <c r="Y17" s="10" t="s">
        <v>112</v>
      </c>
      <c r="Z17" s="8"/>
      <c r="AA17" s="8"/>
      <c r="AB17" s="132"/>
      <c r="AC17" s="132"/>
      <c r="AD17" s="132"/>
      <c r="AE17" s="132"/>
      <c r="AF17" s="132"/>
      <c r="AG17" s="8"/>
      <c r="AH17" s="8"/>
      <c r="AI17" s="8"/>
      <c r="AJ17" s="8"/>
      <c r="AK17" s="8"/>
    </row>
    <row r="18" spans="1:37" ht="15.75" customHeight="1" x14ac:dyDescent="0.25">
      <c r="A18" s="265" t="s">
        <v>23</v>
      </c>
      <c r="B18" s="161" t="s">
        <v>25</v>
      </c>
      <c r="C18" s="113"/>
      <c r="D18" s="113"/>
      <c r="E18" s="113"/>
      <c r="F18" s="162"/>
      <c r="G18" s="163"/>
      <c r="H18" s="164"/>
      <c r="I18" s="118"/>
      <c r="J18" s="119"/>
      <c r="K18" s="119"/>
      <c r="L18" s="112"/>
      <c r="M18" s="32"/>
      <c r="N18" s="118"/>
      <c r="O18" s="119"/>
      <c r="P18" s="119"/>
      <c r="Q18" s="112"/>
      <c r="R18" s="32"/>
      <c r="S18" s="118"/>
      <c r="T18" s="119"/>
      <c r="U18" s="119"/>
      <c r="V18" s="112"/>
      <c r="W18" s="32"/>
      <c r="X18" s="10"/>
      <c r="Y18" s="111" t="s">
        <v>81</v>
      </c>
      <c r="Z18" s="8"/>
      <c r="AA18" s="8"/>
      <c r="AB18" s="8"/>
      <c r="AC18" s="8"/>
      <c r="AD18" s="8"/>
      <c r="AE18" s="8"/>
      <c r="AF18" s="8"/>
      <c r="AG18" s="8"/>
      <c r="AH18" s="8"/>
      <c r="AI18" s="8"/>
      <c r="AJ18" s="8"/>
      <c r="AK18" s="8"/>
    </row>
    <row r="19" spans="1:37" x14ac:dyDescent="0.25">
      <c r="A19" s="266"/>
      <c r="B19" s="161" t="s">
        <v>26</v>
      </c>
      <c r="C19" s="113"/>
      <c r="D19" s="113"/>
      <c r="E19" s="113"/>
      <c r="F19" s="162"/>
      <c r="G19" s="163"/>
      <c r="H19" s="164"/>
      <c r="I19" s="118"/>
      <c r="J19" s="119"/>
      <c r="K19" s="119"/>
      <c r="L19" s="112"/>
      <c r="M19" s="32"/>
      <c r="N19" s="118"/>
      <c r="O19" s="119"/>
      <c r="P19" s="119"/>
      <c r="Q19" s="112"/>
      <c r="R19" s="32"/>
      <c r="S19" s="118"/>
      <c r="T19" s="119"/>
      <c r="U19" s="119"/>
      <c r="V19" s="112"/>
      <c r="W19" s="32"/>
      <c r="X19" s="8"/>
      <c r="Y19" s="111" t="s">
        <v>96</v>
      </c>
      <c r="Z19" s="132"/>
      <c r="AA19" s="8"/>
      <c r="AB19" s="8"/>
      <c r="AC19" s="8"/>
      <c r="AD19" s="8"/>
      <c r="AE19" s="8"/>
      <c r="AF19" s="8"/>
      <c r="AG19" s="8"/>
      <c r="AH19" s="8"/>
      <c r="AI19" s="8"/>
      <c r="AJ19" s="8"/>
      <c r="AK19" s="8"/>
    </row>
    <row r="20" spans="1:37" x14ac:dyDescent="0.25">
      <c r="A20" s="266"/>
      <c r="B20" s="161" t="s">
        <v>27</v>
      </c>
      <c r="C20" s="113"/>
      <c r="D20" s="113"/>
      <c r="E20" s="113"/>
      <c r="F20" s="162"/>
      <c r="G20" s="163"/>
      <c r="H20" s="164"/>
      <c r="I20" s="118"/>
      <c r="J20" s="119"/>
      <c r="K20" s="119"/>
      <c r="L20" s="112"/>
      <c r="M20" s="32"/>
      <c r="N20" s="118"/>
      <c r="O20" s="119"/>
      <c r="P20" s="119"/>
      <c r="Q20" s="112"/>
      <c r="R20" s="32"/>
      <c r="S20" s="118"/>
      <c r="T20" s="119"/>
      <c r="U20" s="119"/>
      <c r="V20" s="112"/>
      <c r="W20" s="32"/>
      <c r="X20" s="8"/>
      <c r="Y20" s="8"/>
      <c r="AA20" s="8"/>
      <c r="AB20" s="8"/>
      <c r="AC20" s="8"/>
      <c r="AD20" s="8"/>
      <c r="AE20" s="8"/>
      <c r="AF20" s="8"/>
      <c r="AG20" s="8"/>
      <c r="AH20" s="8"/>
      <c r="AI20" s="8"/>
      <c r="AJ20" s="8"/>
      <c r="AK20" s="8"/>
    </row>
    <row r="21" spans="1:37" x14ac:dyDescent="0.25">
      <c r="A21" s="266"/>
      <c r="B21" s="114" t="s">
        <v>6</v>
      </c>
      <c r="C21" s="117"/>
      <c r="D21" s="117"/>
      <c r="E21" s="117"/>
      <c r="F21" s="59"/>
      <c r="G21" s="60"/>
      <c r="H21" s="67"/>
      <c r="I21" s="120"/>
      <c r="J21" s="121"/>
      <c r="K21" s="121"/>
      <c r="L21" s="115"/>
      <c r="M21" s="34"/>
      <c r="N21" s="120"/>
      <c r="O21" s="121"/>
      <c r="P21" s="121"/>
      <c r="Q21" s="115"/>
      <c r="R21" s="34"/>
      <c r="S21" s="120"/>
      <c r="T21" s="121"/>
      <c r="U21" s="121"/>
      <c r="V21" s="115"/>
      <c r="W21" s="34"/>
      <c r="X21" s="10" t="s">
        <v>111</v>
      </c>
      <c r="Y21" s="8"/>
      <c r="Z21" s="8"/>
      <c r="AA21" s="8"/>
      <c r="AB21" s="8"/>
      <c r="AC21" s="8"/>
      <c r="AD21" s="8"/>
      <c r="AE21" s="8"/>
      <c r="AF21" s="8"/>
      <c r="AG21" s="8"/>
      <c r="AH21" s="8"/>
      <c r="AI21" s="8"/>
      <c r="AJ21" s="8"/>
      <c r="AK21" s="8"/>
    </row>
    <row r="22" spans="1:37" x14ac:dyDescent="0.25">
      <c r="A22" s="266"/>
      <c r="B22" s="114" t="s">
        <v>7</v>
      </c>
      <c r="C22" s="117"/>
      <c r="D22" s="117"/>
      <c r="E22" s="117"/>
      <c r="F22" s="59"/>
      <c r="G22" s="60"/>
      <c r="H22" s="67"/>
      <c r="I22" s="120"/>
      <c r="J22" s="121"/>
      <c r="K22" s="121"/>
      <c r="L22" s="115"/>
      <c r="M22" s="34"/>
      <c r="N22" s="120"/>
      <c r="O22" s="121"/>
      <c r="P22" s="121"/>
      <c r="Q22" s="115"/>
      <c r="R22" s="34"/>
      <c r="S22" s="120"/>
      <c r="T22" s="121"/>
      <c r="U22" s="121"/>
      <c r="V22" s="115"/>
      <c r="W22" s="34"/>
      <c r="X22" s="8"/>
      <c r="Y22" s="10" t="s">
        <v>109</v>
      </c>
      <c r="Z22" s="8"/>
      <c r="AA22" s="8"/>
      <c r="AB22" s="8"/>
      <c r="AC22" s="8"/>
      <c r="AD22" s="8"/>
      <c r="AE22" s="8"/>
      <c r="AF22" s="8"/>
      <c r="AG22" s="8"/>
      <c r="AH22" s="8"/>
      <c r="AI22" s="8"/>
      <c r="AJ22" s="8"/>
      <c r="AK22" s="8"/>
    </row>
    <row r="23" spans="1:37" x14ac:dyDescent="0.25">
      <c r="A23" s="266"/>
      <c r="B23" s="114" t="s">
        <v>8</v>
      </c>
      <c r="C23" s="117"/>
      <c r="D23" s="117"/>
      <c r="E23" s="117"/>
      <c r="F23" s="59"/>
      <c r="G23" s="60"/>
      <c r="H23" s="67"/>
      <c r="I23" s="120"/>
      <c r="J23" s="121"/>
      <c r="K23" s="121"/>
      <c r="L23" s="115"/>
      <c r="M23" s="34"/>
      <c r="N23" s="120"/>
      <c r="O23" s="121"/>
      <c r="P23" s="121"/>
      <c r="Q23" s="115"/>
      <c r="R23" s="34"/>
      <c r="S23" s="120"/>
      <c r="T23" s="121"/>
      <c r="U23" s="121"/>
      <c r="V23" s="115"/>
      <c r="W23" s="34"/>
      <c r="X23" s="8"/>
      <c r="Y23" s="111" t="s">
        <v>103</v>
      </c>
      <c r="Z23" s="8"/>
      <c r="AA23" s="8"/>
      <c r="AB23" s="8"/>
      <c r="AC23" s="8"/>
      <c r="AD23" s="8"/>
      <c r="AE23" s="8"/>
      <c r="AF23" s="8"/>
      <c r="AG23" s="8"/>
      <c r="AH23" s="8"/>
      <c r="AI23" s="8"/>
      <c r="AJ23" s="8"/>
      <c r="AK23" s="8"/>
    </row>
    <row r="24" spans="1:37" x14ac:dyDescent="0.25">
      <c r="A24" s="266"/>
      <c r="B24" s="114" t="s">
        <v>82</v>
      </c>
      <c r="C24" s="113"/>
      <c r="D24" s="113"/>
      <c r="E24" s="113"/>
      <c r="F24" s="55"/>
      <c r="G24" s="56"/>
      <c r="H24" s="64"/>
      <c r="I24" s="118"/>
      <c r="J24" s="119"/>
      <c r="K24" s="119"/>
      <c r="L24" s="112"/>
      <c r="M24" s="32"/>
      <c r="N24" s="118"/>
      <c r="O24" s="119"/>
      <c r="P24" s="119"/>
      <c r="Q24" s="112"/>
      <c r="R24" s="32"/>
      <c r="S24" s="118"/>
      <c r="T24" s="119"/>
      <c r="U24" s="119"/>
      <c r="V24" s="112"/>
      <c r="W24" s="32"/>
      <c r="X24" s="8"/>
      <c r="Y24" s="111" t="s">
        <v>97</v>
      </c>
      <c r="Z24" s="8"/>
      <c r="AA24" s="8"/>
      <c r="AB24" s="8"/>
      <c r="AC24" s="8"/>
      <c r="AD24" s="8"/>
      <c r="AE24" s="8"/>
      <c r="AF24" s="8"/>
      <c r="AG24" s="8"/>
      <c r="AH24" s="8"/>
      <c r="AI24" s="8"/>
      <c r="AJ24" s="8"/>
      <c r="AK24" s="8"/>
    </row>
    <row r="25" spans="1:37" x14ac:dyDescent="0.25">
      <c r="A25" s="266"/>
      <c r="B25" s="114" t="s">
        <v>83</v>
      </c>
      <c r="C25" s="113"/>
      <c r="D25" s="113"/>
      <c r="E25" s="113"/>
      <c r="F25" s="55"/>
      <c r="G25" s="56"/>
      <c r="H25" s="64"/>
      <c r="I25" s="118"/>
      <c r="J25" s="119"/>
      <c r="K25" s="119"/>
      <c r="L25" s="112"/>
      <c r="M25" s="32"/>
      <c r="N25" s="118"/>
      <c r="O25" s="119"/>
      <c r="P25" s="119"/>
      <c r="Q25" s="112"/>
      <c r="R25" s="32"/>
      <c r="S25" s="118"/>
      <c r="T25" s="119"/>
      <c r="U25" s="119"/>
      <c r="V25" s="112"/>
      <c r="W25" s="32"/>
      <c r="X25" s="8"/>
      <c r="Y25" s="111" t="s">
        <v>98</v>
      </c>
      <c r="Z25" s="8"/>
      <c r="AA25" s="8"/>
      <c r="AB25" s="8"/>
      <c r="AC25" s="8"/>
      <c r="AD25" s="8"/>
      <c r="AE25" s="8"/>
      <c r="AF25" s="8"/>
      <c r="AG25" s="8"/>
      <c r="AH25" s="8"/>
      <c r="AI25" s="8"/>
      <c r="AJ25" s="8"/>
      <c r="AK25" s="8"/>
    </row>
    <row r="26" spans="1:37" x14ac:dyDescent="0.25">
      <c r="A26" s="266"/>
      <c r="B26" s="114" t="s">
        <v>84</v>
      </c>
      <c r="C26" s="113"/>
      <c r="D26" s="113"/>
      <c r="E26" s="113"/>
      <c r="F26" s="55"/>
      <c r="G26" s="56"/>
      <c r="H26" s="64"/>
      <c r="I26" s="118"/>
      <c r="J26" s="119"/>
      <c r="K26" s="119"/>
      <c r="L26" s="112"/>
      <c r="M26" s="32"/>
      <c r="N26" s="118"/>
      <c r="O26" s="119"/>
      <c r="P26" s="119"/>
      <c r="Q26" s="112"/>
      <c r="R26" s="32"/>
      <c r="S26" s="118"/>
      <c r="T26" s="119"/>
      <c r="U26" s="119"/>
      <c r="V26" s="112"/>
      <c r="W26" s="32"/>
      <c r="X26" s="8"/>
      <c r="Y26" s="111" t="s">
        <v>99</v>
      </c>
      <c r="Z26" s="8"/>
      <c r="AA26" s="8"/>
      <c r="AB26" s="8"/>
      <c r="AC26" s="8"/>
      <c r="AD26" s="8"/>
      <c r="AE26" s="8"/>
      <c r="AF26" s="8"/>
      <c r="AG26" s="8"/>
      <c r="AH26" s="8"/>
      <c r="AI26" s="8"/>
      <c r="AJ26" s="8"/>
      <c r="AK26" s="8"/>
    </row>
    <row r="27" spans="1:37" x14ac:dyDescent="0.25">
      <c r="A27" s="266"/>
      <c r="B27" s="24" t="s">
        <v>85</v>
      </c>
      <c r="C27" s="117"/>
      <c r="D27" s="117"/>
      <c r="E27" s="117"/>
      <c r="F27" s="59"/>
      <c r="G27" s="60"/>
      <c r="H27" s="67"/>
      <c r="I27" s="120"/>
      <c r="J27" s="159"/>
      <c r="K27" s="159"/>
      <c r="L27" s="115"/>
      <c r="M27" s="34"/>
      <c r="N27" s="120"/>
      <c r="O27" s="159"/>
      <c r="P27" s="159"/>
      <c r="Q27" s="115"/>
      <c r="R27" s="34"/>
      <c r="S27" s="120"/>
      <c r="T27" s="159"/>
      <c r="U27" s="159"/>
      <c r="V27" s="115"/>
      <c r="W27" s="34"/>
      <c r="X27" s="8"/>
      <c r="Y27" s="111" t="s">
        <v>104</v>
      </c>
      <c r="Z27" s="8"/>
      <c r="AA27" s="8"/>
      <c r="AB27" s="8"/>
      <c r="AC27" s="8"/>
      <c r="AD27" s="8"/>
      <c r="AE27" s="8"/>
      <c r="AF27" s="8"/>
      <c r="AG27" s="8"/>
      <c r="AH27" s="8"/>
      <c r="AI27" s="8"/>
      <c r="AJ27" s="8"/>
      <c r="AK27" s="8"/>
    </row>
    <row r="28" spans="1:37" x14ac:dyDescent="0.25">
      <c r="A28" s="266"/>
      <c r="B28" s="24" t="s">
        <v>86</v>
      </c>
      <c r="C28" s="117"/>
      <c r="D28" s="117"/>
      <c r="E28" s="117"/>
      <c r="F28" s="59"/>
      <c r="G28" s="60"/>
      <c r="H28" s="67"/>
      <c r="I28" s="120"/>
      <c r="J28" s="159"/>
      <c r="K28" s="159"/>
      <c r="L28" s="115"/>
      <c r="M28" s="34"/>
      <c r="N28" s="120"/>
      <c r="O28" s="159"/>
      <c r="P28" s="159"/>
      <c r="Q28" s="115"/>
      <c r="R28" s="34"/>
      <c r="S28" s="120"/>
      <c r="T28" s="159"/>
      <c r="U28" s="159"/>
      <c r="V28" s="115"/>
      <c r="W28" s="34"/>
      <c r="X28" s="8"/>
      <c r="Z28" s="10" t="s">
        <v>102</v>
      </c>
      <c r="AA28" s="8"/>
      <c r="AB28" s="8"/>
      <c r="AC28" s="8"/>
      <c r="AD28" s="8"/>
      <c r="AE28" s="8"/>
      <c r="AF28" s="8"/>
      <c r="AG28" s="8"/>
      <c r="AH28" s="8"/>
      <c r="AI28" s="8"/>
      <c r="AJ28" s="8"/>
      <c r="AK28" s="8"/>
    </row>
    <row r="29" spans="1:37" x14ac:dyDescent="0.25">
      <c r="A29" s="267"/>
      <c r="B29" s="70" t="s">
        <v>87</v>
      </c>
      <c r="C29" s="122"/>
      <c r="D29" s="122"/>
      <c r="E29" s="122"/>
      <c r="F29" s="157"/>
      <c r="G29" s="108"/>
      <c r="H29" s="109"/>
      <c r="I29" s="123"/>
      <c r="J29" s="124"/>
      <c r="K29" s="124"/>
      <c r="L29" s="125"/>
      <c r="M29" s="107"/>
      <c r="N29" s="123"/>
      <c r="O29" s="124"/>
      <c r="P29" s="124"/>
      <c r="Q29" s="125"/>
      <c r="R29" s="107"/>
      <c r="S29" s="123"/>
      <c r="T29" s="124"/>
      <c r="U29" s="124"/>
      <c r="V29" s="125"/>
      <c r="W29" s="107"/>
      <c r="X29" s="8"/>
      <c r="Y29" s="111" t="s">
        <v>100</v>
      </c>
      <c r="Z29" s="8"/>
      <c r="AA29" s="132"/>
      <c r="AB29" s="132"/>
      <c r="AC29" s="132"/>
      <c r="AD29" s="132"/>
      <c r="AE29" s="132"/>
      <c r="AF29" s="132"/>
      <c r="AG29" s="132"/>
      <c r="AH29" s="132"/>
      <c r="AI29" s="8"/>
      <c r="AJ29" s="8"/>
      <c r="AK29" s="8"/>
    </row>
    <row r="30" spans="1:37" x14ac:dyDescent="0.25">
      <c r="A30" s="110"/>
      <c r="B30" s="36"/>
      <c r="C30" s="44"/>
      <c r="D30" s="44"/>
      <c r="E30" s="44"/>
      <c r="F30" s="103"/>
      <c r="G30" s="103"/>
      <c r="H30" s="103"/>
      <c r="I30" s="44"/>
      <c r="J30" s="101"/>
      <c r="K30" s="101"/>
      <c r="L30" s="100"/>
      <c r="M30" s="100"/>
      <c r="N30" s="44"/>
      <c r="O30" s="101"/>
      <c r="P30" s="101"/>
      <c r="Q30" s="100"/>
      <c r="R30" s="100"/>
      <c r="S30" s="44"/>
      <c r="T30" s="101"/>
      <c r="U30" s="101"/>
      <c r="V30" s="100"/>
      <c r="W30" s="100"/>
      <c r="X30" s="8"/>
      <c r="Y30" s="111" t="s">
        <v>80</v>
      </c>
      <c r="Z30" s="8"/>
      <c r="AA30" s="132"/>
      <c r="AB30" s="132"/>
      <c r="AC30" s="132"/>
      <c r="AD30" s="132"/>
      <c r="AE30" s="132"/>
      <c r="AF30" s="132"/>
      <c r="AG30" s="132"/>
      <c r="AH30" s="132"/>
      <c r="AI30" s="8"/>
      <c r="AJ30" s="8"/>
      <c r="AK30" s="8"/>
    </row>
    <row r="31" spans="1:37" x14ac:dyDescent="0.25">
      <c r="A31" s="110"/>
      <c r="B31" s="36"/>
      <c r="C31" s="44"/>
      <c r="D31" s="44"/>
      <c r="E31" s="44"/>
      <c r="F31" s="103"/>
      <c r="G31" s="103"/>
      <c r="H31" s="103"/>
      <c r="I31" s="44"/>
      <c r="J31" s="101"/>
      <c r="K31" s="101"/>
      <c r="L31" s="100"/>
      <c r="M31" s="100"/>
      <c r="N31" s="44"/>
      <c r="O31" s="101"/>
      <c r="P31" s="101"/>
      <c r="Q31" s="100"/>
      <c r="R31" s="100"/>
      <c r="S31" s="44"/>
      <c r="T31" s="101"/>
      <c r="U31" s="101"/>
      <c r="V31" s="100"/>
      <c r="W31" s="100"/>
      <c r="X31" s="8"/>
      <c r="Y31" s="111" t="s">
        <v>95</v>
      </c>
      <c r="Z31" s="8"/>
      <c r="AA31" s="8"/>
      <c r="AB31" s="8"/>
      <c r="AC31" s="8"/>
      <c r="AD31" s="8"/>
      <c r="AE31" s="8"/>
      <c r="AF31" s="8"/>
      <c r="AG31" s="8"/>
      <c r="AH31" s="8"/>
      <c r="AI31" s="8"/>
      <c r="AJ31" s="8"/>
      <c r="AK31" s="8"/>
    </row>
    <row r="32" spans="1:37" x14ac:dyDescent="0.25">
      <c r="A32" s="110"/>
      <c r="B32" s="36"/>
      <c r="C32" s="44"/>
      <c r="D32" s="44"/>
      <c r="E32" s="44"/>
      <c r="F32" s="103"/>
      <c r="G32" s="103"/>
      <c r="H32" s="103"/>
      <c r="I32" s="44"/>
      <c r="J32" s="101"/>
      <c r="K32" s="101"/>
      <c r="L32" s="100"/>
      <c r="M32" s="100"/>
      <c r="N32" s="44"/>
      <c r="O32" s="101"/>
      <c r="P32" s="101"/>
      <c r="Q32" s="100"/>
      <c r="R32" s="100"/>
      <c r="S32" s="44"/>
      <c r="T32" s="101"/>
      <c r="U32" s="101"/>
      <c r="V32" s="100"/>
      <c r="W32" s="100"/>
      <c r="X32" s="8"/>
      <c r="Y32" s="111" t="s">
        <v>101</v>
      </c>
      <c r="Z32" s="8"/>
      <c r="AA32" s="8"/>
      <c r="AB32" s="8"/>
      <c r="AC32" s="8"/>
      <c r="AD32" s="8"/>
      <c r="AE32" s="8"/>
      <c r="AF32" s="8"/>
      <c r="AG32" s="8"/>
      <c r="AH32" s="8"/>
      <c r="AI32" s="8"/>
      <c r="AJ32" s="8"/>
      <c r="AK32" s="8"/>
    </row>
    <row r="33" spans="1:50" x14ac:dyDescent="0.25">
      <c r="A33" s="110"/>
      <c r="B33" s="36"/>
      <c r="C33" s="44"/>
      <c r="D33" s="44"/>
      <c r="E33" s="44"/>
      <c r="F33" s="103"/>
      <c r="G33" s="103"/>
      <c r="H33" s="103"/>
      <c r="I33" s="44"/>
      <c r="J33" s="101"/>
      <c r="K33" s="101"/>
      <c r="L33" s="100"/>
      <c r="M33" s="100"/>
      <c r="N33" s="44"/>
      <c r="O33" s="101"/>
      <c r="P33" s="101"/>
      <c r="Q33" s="100"/>
      <c r="R33" s="100"/>
      <c r="S33" s="44"/>
      <c r="T33" s="101"/>
      <c r="U33" s="101"/>
      <c r="V33" s="100"/>
      <c r="W33" s="100"/>
      <c r="X33" s="8"/>
      <c r="Z33" s="8"/>
      <c r="AA33" s="8"/>
      <c r="AB33" s="8"/>
      <c r="AC33" s="8"/>
      <c r="AD33" s="8"/>
      <c r="AE33" s="8"/>
      <c r="AF33" s="8"/>
      <c r="AG33" s="8"/>
      <c r="AH33" s="8"/>
      <c r="AI33" s="8"/>
      <c r="AJ33" s="8"/>
      <c r="AK33" s="8"/>
    </row>
    <row r="34" spans="1:50" x14ac:dyDescent="0.25">
      <c r="A34" s="102"/>
      <c r="B34" s="36"/>
      <c r="C34" s="44"/>
      <c r="D34" s="44"/>
      <c r="E34" s="44"/>
      <c r="F34" s="103"/>
      <c r="G34" s="103"/>
      <c r="H34" s="103"/>
      <c r="I34" s="44"/>
      <c r="J34" s="101"/>
      <c r="K34" s="101"/>
      <c r="L34" s="100"/>
      <c r="M34" s="100"/>
      <c r="N34" s="44"/>
      <c r="O34" s="101"/>
      <c r="P34" s="101"/>
      <c r="Q34" s="100"/>
      <c r="R34" s="100"/>
      <c r="S34" s="44"/>
      <c r="T34" s="101"/>
      <c r="U34" s="101"/>
      <c r="V34" s="100"/>
      <c r="W34" s="100"/>
      <c r="X34" s="8"/>
      <c r="Y34" s="8"/>
      <c r="Z34" s="8"/>
      <c r="AA34" s="8"/>
      <c r="AB34" s="8"/>
      <c r="AC34" s="8"/>
      <c r="AD34" s="8"/>
      <c r="AE34" s="8"/>
      <c r="AF34" s="8"/>
      <c r="AG34" s="8"/>
      <c r="AH34" s="8"/>
      <c r="AI34" s="8"/>
      <c r="AJ34" s="8"/>
      <c r="AK34" s="8"/>
    </row>
    <row r="35" spans="1:50" s="37" customFormat="1" ht="15" customHeight="1" x14ac:dyDescent="0.25">
      <c r="A35" s="249" t="s">
        <v>9</v>
      </c>
      <c r="B35" s="250"/>
      <c r="C35" s="239" t="s">
        <v>137</v>
      </c>
      <c r="D35" s="240"/>
      <c r="E35" s="241"/>
      <c r="F35" s="256" t="s">
        <v>24</v>
      </c>
      <c r="G35" s="257"/>
      <c r="H35" s="258"/>
      <c r="I35" s="239" t="s">
        <v>139</v>
      </c>
      <c r="J35" s="240"/>
      <c r="K35" s="240"/>
      <c r="L35" s="240"/>
      <c r="M35" s="241"/>
      <c r="N35" s="239" t="s">
        <v>140</v>
      </c>
      <c r="O35" s="240"/>
      <c r="P35" s="240"/>
      <c r="Q35" s="240"/>
      <c r="R35" s="241"/>
      <c r="S35" s="239" t="s">
        <v>141</v>
      </c>
      <c r="T35" s="240"/>
      <c r="U35" s="240"/>
      <c r="V35" s="240"/>
      <c r="W35" s="241"/>
      <c r="X35" s="51"/>
      <c r="Y35" s="51"/>
      <c r="Z35" s="51"/>
      <c r="AA35" s="51"/>
      <c r="AB35" s="51"/>
      <c r="AC35" s="51"/>
      <c r="AD35" s="51"/>
      <c r="AE35" s="51"/>
      <c r="AF35" s="51"/>
      <c r="AG35" s="51"/>
      <c r="AH35" s="51"/>
      <c r="AI35" s="51"/>
      <c r="AJ35" s="51"/>
      <c r="AK35" s="51"/>
      <c r="AL35" s="50"/>
      <c r="AM35" s="50"/>
      <c r="AN35" s="50"/>
      <c r="AO35" s="50"/>
      <c r="AP35" s="50"/>
      <c r="AQ35" s="50"/>
      <c r="AR35" s="50"/>
      <c r="AS35" s="50"/>
      <c r="AT35" s="50"/>
      <c r="AU35" s="50"/>
      <c r="AV35" s="50"/>
      <c r="AW35" s="50"/>
      <c r="AX35" s="50"/>
    </row>
    <row r="36" spans="1:50" s="50" customFormat="1" ht="15" customHeight="1" x14ac:dyDescent="0.25">
      <c r="A36" s="251"/>
      <c r="B36" s="252"/>
      <c r="C36" s="242"/>
      <c r="D36" s="244"/>
      <c r="E36" s="255"/>
      <c r="F36" s="259"/>
      <c r="G36" s="260"/>
      <c r="H36" s="261"/>
      <c r="I36" s="242" t="s">
        <v>124</v>
      </c>
      <c r="J36" s="244" t="s">
        <v>28</v>
      </c>
      <c r="K36" s="244"/>
      <c r="L36" s="245" t="s">
        <v>46</v>
      </c>
      <c r="M36" s="247" t="s">
        <v>45</v>
      </c>
      <c r="N36" s="242" t="s">
        <v>135</v>
      </c>
      <c r="O36" s="244" t="s">
        <v>28</v>
      </c>
      <c r="P36" s="244"/>
      <c r="Q36" s="245" t="s">
        <v>46</v>
      </c>
      <c r="R36" s="247" t="s">
        <v>45</v>
      </c>
      <c r="S36" s="242" t="s">
        <v>136</v>
      </c>
      <c r="T36" s="244" t="s">
        <v>28</v>
      </c>
      <c r="U36" s="244"/>
      <c r="V36" s="245" t="s">
        <v>46</v>
      </c>
      <c r="W36" s="247" t="s">
        <v>45</v>
      </c>
      <c r="X36" s="51"/>
      <c r="Y36" s="51"/>
      <c r="Z36" s="51"/>
      <c r="AA36" s="51"/>
      <c r="AB36" s="51"/>
      <c r="AC36" s="51"/>
      <c r="AD36" s="51"/>
      <c r="AE36" s="51"/>
      <c r="AF36" s="51"/>
      <c r="AG36" s="51"/>
      <c r="AH36" s="51"/>
      <c r="AI36" s="51"/>
      <c r="AJ36" s="51"/>
      <c r="AK36" s="51"/>
    </row>
    <row r="37" spans="1:50" ht="15" customHeight="1" x14ac:dyDescent="0.25">
      <c r="A37" s="253"/>
      <c r="B37" s="254"/>
      <c r="C37" s="53" t="s">
        <v>124</v>
      </c>
      <c r="D37" s="53" t="s">
        <v>135</v>
      </c>
      <c r="E37" s="54" t="s">
        <v>136</v>
      </c>
      <c r="F37" s="53" t="s">
        <v>124</v>
      </c>
      <c r="G37" s="53" t="s">
        <v>135</v>
      </c>
      <c r="H37" s="54" t="s">
        <v>136</v>
      </c>
      <c r="I37" s="243"/>
      <c r="J37" s="22" t="s">
        <v>30</v>
      </c>
      <c r="K37" s="22" t="s">
        <v>29</v>
      </c>
      <c r="L37" s="246"/>
      <c r="M37" s="248"/>
      <c r="N37" s="243"/>
      <c r="O37" s="22" t="s">
        <v>30</v>
      </c>
      <c r="P37" s="22" t="s">
        <v>29</v>
      </c>
      <c r="Q37" s="246"/>
      <c r="R37" s="248"/>
      <c r="S37" s="243"/>
      <c r="T37" s="22" t="s">
        <v>30</v>
      </c>
      <c r="U37" s="22" t="s">
        <v>29</v>
      </c>
      <c r="V37" s="246"/>
      <c r="W37" s="248"/>
      <c r="X37" s="1"/>
      <c r="Y37" s="1"/>
      <c r="Z37" s="1"/>
      <c r="AA37" s="1"/>
      <c r="AB37" s="1"/>
      <c r="AC37" s="1"/>
      <c r="AD37" s="1"/>
      <c r="AE37" s="1"/>
      <c r="AF37" s="1"/>
      <c r="AG37" s="1"/>
      <c r="AH37" s="1"/>
      <c r="AI37" s="1"/>
      <c r="AJ37" s="1"/>
      <c r="AK37" s="1"/>
    </row>
    <row r="38" spans="1:50" ht="15" customHeight="1" x14ac:dyDescent="0.25">
      <c r="A38" s="262" t="s">
        <v>22</v>
      </c>
      <c r="B38" s="19" t="s">
        <v>13</v>
      </c>
      <c r="C38" s="151"/>
      <c r="D38" s="151"/>
      <c r="E38" s="152"/>
      <c r="F38" s="61"/>
      <c r="G38" s="61"/>
      <c r="H38" s="62"/>
      <c r="I38" s="169"/>
      <c r="J38" s="170"/>
      <c r="K38" s="170"/>
      <c r="L38" s="112"/>
      <c r="M38" s="31"/>
      <c r="N38" s="175"/>
      <c r="O38" s="170"/>
      <c r="P38" s="170"/>
      <c r="Q38" s="112"/>
      <c r="R38" s="31"/>
      <c r="S38" s="169"/>
      <c r="T38" s="170"/>
      <c r="U38" s="170"/>
      <c r="V38" s="25"/>
      <c r="W38" s="31"/>
      <c r="X38" s="1"/>
      <c r="Y38" s="1"/>
      <c r="Z38" s="1"/>
      <c r="AA38" s="1"/>
      <c r="AB38" s="1"/>
      <c r="AC38" s="1"/>
      <c r="AD38" s="1"/>
      <c r="AE38" s="1"/>
      <c r="AF38" s="1"/>
      <c r="AG38" s="1"/>
      <c r="AH38" s="1"/>
      <c r="AI38" s="1"/>
      <c r="AJ38" s="1"/>
      <c r="AK38" s="1"/>
    </row>
    <row r="39" spans="1:50" x14ac:dyDescent="0.25">
      <c r="A39" s="263"/>
      <c r="B39" s="19" t="s">
        <v>14</v>
      </c>
      <c r="C39" s="151"/>
      <c r="D39" s="151"/>
      <c r="E39" s="152"/>
      <c r="F39" s="61"/>
      <c r="G39" s="61"/>
      <c r="H39" s="62"/>
      <c r="I39" s="169"/>
      <c r="J39" s="170"/>
      <c r="K39" s="170"/>
      <c r="L39" s="112"/>
      <c r="M39" s="32"/>
      <c r="N39" s="175"/>
      <c r="O39" s="170"/>
      <c r="P39" s="170"/>
      <c r="Q39" s="112"/>
      <c r="R39" s="32"/>
      <c r="S39" s="169"/>
      <c r="T39" s="170"/>
      <c r="U39" s="170"/>
      <c r="V39" s="25"/>
      <c r="W39" s="32"/>
      <c r="X39" s="1"/>
      <c r="Y39" s="1"/>
      <c r="Z39" s="1"/>
      <c r="AA39" s="1"/>
      <c r="AB39" s="1"/>
      <c r="AC39" s="1"/>
      <c r="AD39" s="1"/>
      <c r="AE39" s="1"/>
      <c r="AF39" s="1"/>
      <c r="AG39" s="1"/>
      <c r="AH39" s="1"/>
      <c r="AI39" s="1"/>
      <c r="AJ39" s="1"/>
      <c r="AK39" s="1"/>
    </row>
    <row r="40" spans="1:50" x14ac:dyDescent="0.25">
      <c r="A40" s="263"/>
      <c r="B40" s="19" t="s">
        <v>15</v>
      </c>
      <c r="C40" s="151"/>
      <c r="D40" s="151"/>
      <c r="E40" s="152"/>
      <c r="F40" s="61"/>
      <c r="G40" s="61"/>
      <c r="H40" s="62"/>
      <c r="I40" s="169"/>
      <c r="J40" s="170"/>
      <c r="K40" s="170"/>
      <c r="L40" s="112"/>
      <c r="M40" s="32"/>
      <c r="N40" s="175"/>
      <c r="O40" s="170"/>
      <c r="P40" s="170"/>
      <c r="Q40" s="112"/>
      <c r="R40" s="32"/>
      <c r="S40" s="169"/>
      <c r="T40" s="170"/>
      <c r="U40" s="170"/>
      <c r="V40" s="25"/>
      <c r="W40" s="32"/>
      <c r="X40" s="1"/>
      <c r="Y40" s="1"/>
      <c r="Z40" s="1"/>
      <c r="AA40" s="1"/>
      <c r="AB40" s="1"/>
      <c r="AC40" s="1"/>
      <c r="AD40" s="1"/>
      <c r="AE40" s="1"/>
      <c r="AF40" s="1"/>
      <c r="AG40" s="1"/>
      <c r="AH40" s="1"/>
      <c r="AI40" s="1"/>
      <c r="AJ40" s="1"/>
      <c r="AK40" s="1"/>
    </row>
    <row r="41" spans="1:50" x14ac:dyDescent="0.25">
      <c r="A41" s="263"/>
      <c r="B41" s="24" t="s">
        <v>10</v>
      </c>
      <c r="C41" s="153"/>
      <c r="D41" s="153"/>
      <c r="E41" s="154"/>
      <c r="F41" s="97"/>
      <c r="G41" s="97"/>
      <c r="H41" s="98"/>
      <c r="I41" s="171"/>
      <c r="J41" s="172"/>
      <c r="K41" s="172"/>
      <c r="L41" s="115"/>
      <c r="M41" s="34"/>
      <c r="N41" s="176"/>
      <c r="O41" s="172"/>
      <c r="P41" s="172"/>
      <c r="Q41" s="115"/>
      <c r="R41" s="34"/>
      <c r="S41" s="171"/>
      <c r="T41" s="172"/>
      <c r="U41" s="172"/>
      <c r="V41" s="27"/>
      <c r="W41" s="34"/>
      <c r="X41" s="1"/>
      <c r="Y41" s="1"/>
      <c r="Z41" s="1"/>
      <c r="AA41" s="1"/>
      <c r="AB41" s="1"/>
      <c r="AC41" s="1"/>
      <c r="AD41" s="1"/>
      <c r="AE41" s="1"/>
      <c r="AF41" s="1"/>
      <c r="AG41" s="1"/>
      <c r="AH41" s="1"/>
      <c r="AI41" s="1"/>
      <c r="AJ41" s="1"/>
      <c r="AK41" s="1"/>
    </row>
    <row r="42" spans="1:50" x14ac:dyDescent="0.25">
      <c r="A42" s="263"/>
      <c r="B42" s="24" t="s">
        <v>11</v>
      </c>
      <c r="C42" s="153"/>
      <c r="D42" s="153"/>
      <c r="E42" s="154"/>
      <c r="F42" s="97"/>
      <c r="G42" s="97"/>
      <c r="H42" s="98"/>
      <c r="I42" s="171"/>
      <c r="J42" s="172"/>
      <c r="K42" s="172"/>
      <c r="L42" s="115"/>
      <c r="M42" s="34"/>
      <c r="N42" s="176"/>
      <c r="O42" s="172"/>
      <c r="P42" s="172"/>
      <c r="Q42" s="115"/>
      <c r="R42" s="34"/>
      <c r="S42" s="171"/>
      <c r="T42" s="172"/>
      <c r="U42" s="172"/>
      <c r="V42" s="27"/>
      <c r="W42" s="34"/>
      <c r="X42" s="1"/>
      <c r="Y42" s="1"/>
      <c r="Z42" s="1"/>
      <c r="AA42" s="1"/>
      <c r="AB42" s="1"/>
      <c r="AC42" s="1"/>
      <c r="AD42" s="1"/>
      <c r="AE42" s="1"/>
      <c r="AF42" s="1"/>
      <c r="AG42" s="1"/>
      <c r="AH42" s="1"/>
      <c r="AI42" s="1"/>
      <c r="AJ42" s="1"/>
      <c r="AK42" s="1"/>
    </row>
    <row r="43" spans="1:50" x14ac:dyDescent="0.25">
      <c r="A43" s="263"/>
      <c r="B43" s="24" t="s">
        <v>12</v>
      </c>
      <c r="C43" s="153"/>
      <c r="D43" s="153"/>
      <c r="E43" s="154"/>
      <c r="F43" s="97"/>
      <c r="G43" s="97"/>
      <c r="H43" s="98"/>
      <c r="I43" s="171"/>
      <c r="J43" s="172"/>
      <c r="K43" s="172"/>
      <c r="L43" s="115"/>
      <c r="M43" s="34"/>
      <c r="N43" s="176"/>
      <c r="O43" s="172"/>
      <c r="P43" s="172"/>
      <c r="Q43" s="115"/>
      <c r="R43" s="34"/>
      <c r="S43" s="171"/>
      <c r="T43" s="172"/>
      <c r="U43" s="172"/>
      <c r="V43" s="27"/>
      <c r="W43" s="34"/>
      <c r="X43" s="1"/>
      <c r="Y43" s="1"/>
      <c r="Z43" s="1"/>
      <c r="AA43" s="1"/>
      <c r="AB43" s="1"/>
      <c r="AC43" s="1"/>
      <c r="AD43" s="1"/>
      <c r="AE43" s="1"/>
      <c r="AF43" s="1"/>
      <c r="AG43" s="1"/>
      <c r="AH43" s="1"/>
      <c r="AI43" s="1"/>
      <c r="AJ43" s="1"/>
      <c r="AK43" s="1"/>
    </row>
    <row r="44" spans="1:50" x14ac:dyDescent="0.25">
      <c r="A44" s="263"/>
      <c r="B44" s="114" t="s">
        <v>89</v>
      </c>
      <c r="C44" s="151"/>
      <c r="D44" s="151"/>
      <c r="E44" s="152"/>
      <c r="F44" s="61"/>
      <c r="G44" s="61"/>
      <c r="H44" s="62"/>
      <c r="I44" s="169"/>
      <c r="J44" s="170"/>
      <c r="K44" s="170"/>
      <c r="L44" s="112"/>
      <c r="M44" s="32"/>
      <c r="N44" s="175"/>
      <c r="O44" s="170"/>
      <c r="P44" s="170"/>
      <c r="Q44" s="112"/>
      <c r="R44" s="32"/>
      <c r="S44" s="169"/>
      <c r="T44" s="170"/>
      <c r="U44" s="170"/>
      <c r="V44" s="25"/>
      <c r="W44" s="32"/>
      <c r="X44" s="1"/>
      <c r="Y44" s="1"/>
      <c r="Z44" s="1"/>
      <c r="AA44" s="1"/>
      <c r="AB44" s="1"/>
      <c r="AC44" s="1"/>
      <c r="AD44" s="1"/>
      <c r="AE44" s="1"/>
      <c r="AF44" s="1"/>
      <c r="AG44" s="1"/>
      <c r="AH44" s="1"/>
      <c r="AI44" s="1"/>
      <c r="AJ44" s="1"/>
      <c r="AK44" s="1"/>
    </row>
    <row r="45" spans="1:50" x14ac:dyDescent="0.25">
      <c r="A45" s="263"/>
      <c r="B45" s="114" t="s">
        <v>90</v>
      </c>
      <c r="C45" s="151"/>
      <c r="D45" s="151"/>
      <c r="E45" s="152"/>
      <c r="F45" s="61"/>
      <c r="G45" s="61"/>
      <c r="H45" s="62"/>
      <c r="I45" s="169"/>
      <c r="J45" s="170"/>
      <c r="K45" s="170"/>
      <c r="L45" s="112"/>
      <c r="M45" s="32"/>
      <c r="N45" s="175"/>
      <c r="O45" s="170"/>
      <c r="P45" s="170"/>
      <c r="Q45" s="112"/>
      <c r="R45" s="32"/>
      <c r="S45" s="169"/>
      <c r="T45" s="170"/>
      <c r="U45" s="170"/>
      <c r="V45" s="25"/>
      <c r="W45" s="32"/>
      <c r="X45" s="1"/>
      <c r="Y45" s="1"/>
      <c r="Z45" s="1"/>
      <c r="AA45" s="1"/>
      <c r="AB45" s="1"/>
      <c r="AC45" s="1"/>
      <c r="AD45" s="1"/>
      <c r="AE45" s="1"/>
      <c r="AF45" s="1"/>
      <c r="AG45" s="1"/>
      <c r="AH45" s="1"/>
      <c r="AI45" s="1"/>
      <c r="AJ45" s="1"/>
      <c r="AK45" s="1"/>
    </row>
    <row r="46" spans="1:50" x14ac:dyDescent="0.25">
      <c r="A46" s="263"/>
      <c r="B46" s="114" t="s">
        <v>91</v>
      </c>
      <c r="C46" s="151"/>
      <c r="D46" s="151"/>
      <c r="E46" s="152"/>
      <c r="F46" s="61"/>
      <c r="G46" s="61"/>
      <c r="H46" s="62"/>
      <c r="I46" s="169"/>
      <c r="J46" s="170"/>
      <c r="K46" s="170"/>
      <c r="L46" s="112"/>
      <c r="M46" s="32"/>
      <c r="N46" s="175"/>
      <c r="O46" s="170"/>
      <c r="P46" s="170"/>
      <c r="Q46" s="112"/>
      <c r="R46" s="32"/>
      <c r="S46" s="169"/>
      <c r="T46" s="170"/>
      <c r="U46" s="170"/>
      <c r="V46" s="25"/>
      <c r="W46" s="32"/>
      <c r="X46" s="1"/>
      <c r="Y46" s="1"/>
      <c r="Z46" s="1"/>
      <c r="AA46" s="1"/>
      <c r="AB46" s="1"/>
      <c r="AC46" s="1"/>
      <c r="AD46" s="1"/>
      <c r="AE46" s="1"/>
      <c r="AF46" s="1"/>
      <c r="AG46" s="1"/>
      <c r="AH46" s="1"/>
      <c r="AI46" s="1"/>
      <c r="AJ46" s="1"/>
      <c r="AK46" s="1"/>
    </row>
    <row r="47" spans="1:50" x14ac:dyDescent="0.25">
      <c r="A47" s="263"/>
      <c r="B47" s="24" t="s">
        <v>92</v>
      </c>
      <c r="C47" s="153"/>
      <c r="D47" s="153"/>
      <c r="E47" s="154"/>
      <c r="F47" s="97"/>
      <c r="G47" s="97"/>
      <c r="H47" s="98"/>
      <c r="I47" s="171"/>
      <c r="J47" s="173"/>
      <c r="K47" s="173"/>
      <c r="L47" s="115"/>
      <c r="M47" s="34"/>
      <c r="N47" s="176"/>
      <c r="O47" s="173"/>
      <c r="P47" s="173"/>
      <c r="Q47" s="115"/>
      <c r="R47" s="34"/>
      <c r="S47" s="171"/>
      <c r="T47" s="172"/>
      <c r="U47" s="172"/>
      <c r="V47" s="27"/>
      <c r="W47" s="34"/>
      <c r="X47" s="1"/>
      <c r="Y47" s="1"/>
      <c r="Z47" s="1"/>
      <c r="AA47" s="1"/>
      <c r="AB47" s="1"/>
      <c r="AC47" s="1"/>
      <c r="AD47" s="1"/>
      <c r="AE47" s="1"/>
      <c r="AF47" s="1"/>
      <c r="AG47" s="1"/>
      <c r="AH47" s="1"/>
      <c r="AI47" s="1"/>
      <c r="AJ47" s="1"/>
      <c r="AK47" s="1"/>
    </row>
    <row r="48" spans="1:50" x14ac:dyDescent="0.25">
      <c r="A48" s="263"/>
      <c r="B48" s="24" t="s">
        <v>93</v>
      </c>
      <c r="C48" s="153"/>
      <c r="D48" s="153"/>
      <c r="E48" s="154"/>
      <c r="F48" s="97"/>
      <c r="G48" s="97"/>
      <c r="H48" s="98"/>
      <c r="I48" s="171"/>
      <c r="J48" s="173"/>
      <c r="K48" s="173"/>
      <c r="L48" s="115"/>
      <c r="M48" s="34"/>
      <c r="N48" s="176"/>
      <c r="O48" s="173"/>
      <c r="P48" s="173"/>
      <c r="Q48" s="115"/>
      <c r="R48" s="34"/>
      <c r="S48" s="171"/>
      <c r="T48" s="172"/>
      <c r="U48" s="172"/>
      <c r="V48" s="27"/>
      <c r="W48" s="34"/>
      <c r="X48" s="1"/>
      <c r="Y48" s="1"/>
      <c r="Z48" s="1"/>
      <c r="AA48" s="1"/>
      <c r="AB48" s="1"/>
      <c r="AC48" s="1"/>
      <c r="AD48" s="1"/>
      <c r="AE48" s="1"/>
      <c r="AF48" s="1"/>
      <c r="AG48" s="1"/>
      <c r="AH48" s="1"/>
      <c r="AI48" s="1"/>
      <c r="AJ48" s="1"/>
      <c r="AK48" s="1"/>
    </row>
    <row r="49" spans="1:37" x14ac:dyDescent="0.25">
      <c r="A49" s="264"/>
      <c r="B49" s="70" t="s">
        <v>94</v>
      </c>
      <c r="C49" s="155"/>
      <c r="D49" s="155"/>
      <c r="E49" s="156"/>
      <c r="F49" s="165"/>
      <c r="G49" s="165"/>
      <c r="H49" s="166"/>
      <c r="I49" s="158"/>
      <c r="J49" s="174"/>
      <c r="K49" s="174"/>
      <c r="L49" s="125"/>
      <c r="M49" s="107"/>
      <c r="N49" s="155"/>
      <c r="O49" s="174"/>
      <c r="P49" s="174"/>
      <c r="Q49" s="125"/>
      <c r="R49" s="107"/>
      <c r="S49" s="158"/>
      <c r="T49" s="174"/>
      <c r="U49" s="174"/>
      <c r="V49" s="106"/>
      <c r="W49" s="107"/>
      <c r="X49" s="1"/>
      <c r="Y49" s="1"/>
      <c r="Z49" s="1"/>
      <c r="AA49" s="1"/>
      <c r="AB49" s="1"/>
      <c r="AC49" s="1"/>
      <c r="AD49" s="1"/>
      <c r="AE49" s="1"/>
      <c r="AF49" s="1"/>
      <c r="AG49" s="1"/>
      <c r="AH49" s="1"/>
      <c r="AI49" s="1"/>
      <c r="AJ49" s="1"/>
      <c r="AK49" s="1"/>
    </row>
    <row r="50" spans="1:37" ht="15" customHeight="1" x14ac:dyDescent="0.25">
      <c r="A50" s="265" t="s">
        <v>88</v>
      </c>
      <c r="B50" s="19" t="s">
        <v>13</v>
      </c>
      <c r="C50" s="151"/>
      <c r="D50" s="151"/>
      <c r="E50" s="152"/>
      <c r="F50" s="63"/>
      <c r="G50" s="63"/>
      <c r="H50" s="64"/>
      <c r="I50" s="169"/>
      <c r="J50" s="170"/>
      <c r="K50" s="170"/>
      <c r="L50" s="112"/>
      <c r="M50" s="32"/>
      <c r="N50" s="175"/>
      <c r="O50" s="170"/>
      <c r="P50" s="170"/>
      <c r="Q50" s="112"/>
      <c r="R50" s="32"/>
      <c r="S50" s="169"/>
      <c r="T50" s="170"/>
      <c r="U50" s="170"/>
      <c r="V50" s="25"/>
      <c r="W50" s="32"/>
      <c r="X50" s="1"/>
      <c r="Y50" s="1"/>
      <c r="Z50" s="1"/>
      <c r="AA50" s="1"/>
      <c r="AB50" s="1"/>
      <c r="AC50" s="1"/>
      <c r="AD50" s="1"/>
      <c r="AE50" s="1"/>
      <c r="AF50" s="1"/>
      <c r="AG50" s="1"/>
      <c r="AH50" s="1"/>
      <c r="AI50" s="1"/>
      <c r="AJ50" s="1"/>
      <c r="AK50" s="1"/>
    </row>
    <row r="51" spans="1:37" x14ac:dyDescent="0.25">
      <c r="A51" s="266"/>
      <c r="B51" s="19" t="s">
        <v>14</v>
      </c>
      <c r="C51" s="151"/>
      <c r="D51" s="151"/>
      <c r="E51" s="152"/>
      <c r="F51" s="63"/>
      <c r="G51" s="63"/>
      <c r="H51" s="64"/>
      <c r="I51" s="169"/>
      <c r="J51" s="170"/>
      <c r="K51" s="170"/>
      <c r="L51" s="112"/>
      <c r="M51" s="32"/>
      <c r="N51" s="175"/>
      <c r="O51" s="170"/>
      <c r="P51" s="170"/>
      <c r="Q51" s="112"/>
      <c r="R51" s="32"/>
      <c r="S51" s="169"/>
      <c r="T51" s="170"/>
      <c r="U51" s="170"/>
      <c r="V51" s="25"/>
      <c r="W51" s="32"/>
      <c r="X51" s="1"/>
      <c r="Y51" s="1"/>
      <c r="Z51" s="1"/>
      <c r="AA51" s="1"/>
      <c r="AB51" s="1"/>
      <c r="AC51" s="1"/>
      <c r="AD51" s="1"/>
      <c r="AE51" s="1"/>
      <c r="AF51" s="1"/>
      <c r="AG51" s="1"/>
      <c r="AH51" s="1"/>
      <c r="AI51" s="1"/>
      <c r="AJ51" s="1"/>
      <c r="AK51" s="1"/>
    </row>
    <row r="52" spans="1:37" x14ac:dyDescent="0.25">
      <c r="A52" s="266"/>
      <c r="B52" s="19" t="s">
        <v>15</v>
      </c>
      <c r="C52" s="151"/>
      <c r="D52" s="151"/>
      <c r="E52" s="152"/>
      <c r="F52" s="63"/>
      <c r="G52" s="63"/>
      <c r="H52" s="64"/>
      <c r="I52" s="169"/>
      <c r="J52" s="170"/>
      <c r="K52" s="170"/>
      <c r="L52" s="112"/>
      <c r="M52" s="32"/>
      <c r="N52" s="175"/>
      <c r="O52" s="170"/>
      <c r="P52" s="170"/>
      <c r="Q52" s="112"/>
      <c r="R52" s="32"/>
      <c r="S52" s="169"/>
      <c r="T52" s="170"/>
      <c r="U52" s="170"/>
      <c r="V52" s="25"/>
      <c r="W52" s="32"/>
      <c r="X52" s="1"/>
      <c r="Y52" s="1"/>
      <c r="Z52" s="1"/>
      <c r="AA52" s="1"/>
      <c r="AB52" s="1"/>
      <c r="AC52" s="1"/>
      <c r="AD52" s="1"/>
      <c r="AE52" s="1"/>
      <c r="AF52" s="1"/>
      <c r="AG52" s="1"/>
      <c r="AH52" s="1"/>
      <c r="AI52" s="1"/>
      <c r="AJ52" s="1"/>
      <c r="AK52" s="1"/>
    </row>
    <row r="53" spans="1:37" x14ac:dyDescent="0.25">
      <c r="A53" s="266"/>
      <c r="B53" s="24" t="s">
        <v>10</v>
      </c>
      <c r="C53" s="153"/>
      <c r="D53" s="153"/>
      <c r="E53" s="154"/>
      <c r="F53" s="99"/>
      <c r="G53" s="99"/>
      <c r="H53" s="67"/>
      <c r="I53" s="171"/>
      <c r="J53" s="172"/>
      <c r="K53" s="172"/>
      <c r="L53" s="115"/>
      <c r="M53" s="34"/>
      <c r="N53" s="176"/>
      <c r="O53" s="172"/>
      <c r="P53" s="172"/>
      <c r="Q53" s="115"/>
      <c r="R53" s="34"/>
      <c r="S53" s="171"/>
      <c r="T53" s="172"/>
      <c r="U53" s="172"/>
      <c r="V53" s="27"/>
      <c r="W53" s="34"/>
      <c r="X53" s="1"/>
      <c r="Y53" s="1"/>
      <c r="Z53" s="1"/>
      <c r="AA53" s="1"/>
      <c r="AB53" s="1"/>
      <c r="AC53" s="1"/>
      <c r="AD53" s="1"/>
      <c r="AE53" s="1"/>
      <c r="AF53" s="1"/>
      <c r="AG53" s="1"/>
      <c r="AH53" s="1"/>
      <c r="AI53" s="1"/>
      <c r="AJ53" s="1"/>
      <c r="AK53" s="1"/>
    </row>
    <row r="54" spans="1:37" ht="12" customHeight="1" x14ac:dyDescent="0.25">
      <c r="A54" s="266"/>
      <c r="B54" s="24" t="s">
        <v>11</v>
      </c>
      <c r="C54" s="153"/>
      <c r="D54" s="153"/>
      <c r="E54" s="154"/>
      <c r="F54" s="99"/>
      <c r="G54" s="99"/>
      <c r="H54" s="67"/>
      <c r="I54" s="171"/>
      <c r="J54" s="172"/>
      <c r="K54" s="172"/>
      <c r="L54" s="115"/>
      <c r="M54" s="34"/>
      <c r="N54" s="176"/>
      <c r="O54" s="172"/>
      <c r="P54" s="172"/>
      <c r="Q54" s="115"/>
      <c r="R54" s="34"/>
      <c r="S54" s="171"/>
      <c r="T54" s="172"/>
      <c r="U54" s="172"/>
      <c r="V54" s="27"/>
      <c r="W54" s="34"/>
      <c r="X54" s="1"/>
      <c r="Y54" s="1"/>
      <c r="Z54" s="1"/>
      <c r="AA54" s="1"/>
      <c r="AB54" s="1"/>
      <c r="AC54" s="1"/>
      <c r="AD54" s="1"/>
      <c r="AE54" s="1"/>
      <c r="AF54" s="1"/>
      <c r="AG54" s="1"/>
      <c r="AH54" s="1"/>
      <c r="AI54" s="1"/>
      <c r="AJ54" s="1"/>
      <c r="AK54" s="1"/>
    </row>
    <row r="55" spans="1:37" x14ac:dyDescent="0.25">
      <c r="A55" s="266"/>
      <c r="B55" s="24" t="s">
        <v>12</v>
      </c>
      <c r="C55" s="153"/>
      <c r="D55" s="153"/>
      <c r="E55" s="154"/>
      <c r="F55" s="99"/>
      <c r="G55" s="99"/>
      <c r="H55" s="67"/>
      <c r="I55" s="171"/>
      <c r="J55" s="172"/>
      <c r="K55" s="172"/>
      <c r="L55" s="115"/>
      <c r="M55" s="34"/>
      <c r="N55" s="176"/>
      <c r="O55" s="172"/>
      <c r="P55" s="172"/>
      <c r="Q55" s="115"/>
      <c r="R55" s="34"/>
      <c r="S55" s="171"/>
      <c r="T55" s="172"/>
      <c r="U55" s="172"/>
      <c r="V55" s="27"/>
      <c r="W55" s="34"/>
      <c r="X55" s="1"/>
      <c r="Y55" s="1"/>
      <c r="Z55" s="1"/>
      <c r="AA55" s="1"/>
      <c r="AB55" s="1"/>
      <c r="AC55" s="1"/>
      <c r="AD55" s="1"/>
      <c r="AE55" s="1"/>
      <c r="AF55" s="1"/>
      <c r="AG55" s="1"/>
      <c r="AH55" s="1"/>
      <c r="AI55" s="1"/>
      <c r="AJ55" s="1"/>
      <c r="AK55" s="1"/>
    </row>
    <row r="56" spans="1:37" x14ac:dyDescent="0.25">
      <c r="A56" s="266"/>
      <c r="B56" s="114" t="s">
        <v>89</v>
      </c>
      <c r="C56" s="151"/>
      <c r="D56" s="151"/>
      <c r="E56" s="152"/>
      <c r="F56" s="63"/>
      <c r="G56" s="63"/>
      <c r="H56" s="64"/>
      <c r="I56" s="169"/>
      <c r="J56" s="170"/>
      <c r="K56" s="170"/>
      <c r="L56" s="112"/>
      <c r="M56" s="32"/>
      <c r="N56" s="175"/>
      <c r="O56" s="170"/>
      <c r="P56" s="170"/>
      <c r="Q56" s="112"/>
      <c r="R56" s="32"/>
      <c r="S56" s="169"/>
      <c r="T56" s="170"/>
      <c r="U56" s="170"/>
      <c r="V56" s="25"/>
      <c r="W56" s="32"/>
      <c r="X56" s="1"/>
      <c r="Y56" s="1"/>
      <c r="Z56" s="1"/>
      <c r="AA56" s="1"/>
      <c r="AB56" s="1"/>
      <c r="AC56" s="1"/>
      <c r="AD56" s="1"/>
      <c r="AE56" s="1"/>
      <c r="AF56" s="1"/>
      <c r="AG56" s="1"/>
      <c r="AH56" s="1"/>
      <c r="AI56" s="1"/>
      <c r="AJ56" s="1"/>
      <c r="AK56" s="1"/>
    </row>
    <row r="57" spans="1:37" x14ac:dyDescent="0.25">
      <c r="A57" s="266"/>
      <c r="B57" s="114" t="s">
        <v>90</v>
      </c>
      <c r="C57" s="151"/>
      <c r="D57" s="151"/>
      <c r="E57" s="152"/>
      <c r="F57" s="63"/>
      <c r="G57" s="63"/>
      <c r="H57" s="64"/>
      <c r="I57" s="169"/>
      <c r="J57" s="170"/>
      <c r="K57" s="170"/>
      <c r="L57" s="112"/>
      <c r="M57" s="32"/>
      <c r="N57" s="175"/>
      <c r="O57" s="170"/>
      <c r="P57" s="170"/>
      <c r="Q57" s="112"/>
      <c r="R57" s="32"/>
      <c r="S57" s="169"/>
      <c r="T57" s="170"/>
      <c r="U57" s="170"/>
      <c r="V57" s="25"/>
      <c r="W57" s="32"/>
      <c r="X57" s="1"/>
      <c r="Y57" s="1"/>
      <c r="Z57" s="1"/>
      <c r="AA57" s="1"/>
      <c r="AB57" s="1"/>
      <c r="AC57" s="1"/>
      <c r="AD57" s="1"/>
      <c r="AE57" s="1"/>
      <c r="AF57" s="1"/>
      <c r="AG57" s="1"/>
      <c r="AH57" s="1"/>
      <c r="AI57" s="1"/>
      <c r="AJ57" s="1"/>
      <c r="AK57" s="1"/>
    </row>
    <row r="58" spans="1:37" x14ac:dyDescent="0.25">
      <c r="A58" s="266"/>
      <c r="B58" s="114" t="s">
        <v>91</v>
      </c>
      <c r="C58" s="151"/>
      <c r="D58" s="151"/>
      <c r="E58" s="152"/>
      <c r="F58" s="63"/>
      <c r="G58" s="63"/>
      <c r="H58" s="64"/>
      <c r="I58" s="169"/>
      <c r="J58" s="170"/>
      <c r="K58" s="170"/>
      <c r="L58" s="112"/>
      <c r="M58" s="32"/>
      <c r="N58" s="175"/>
      <c r="O58" s="170"/>
      <c r="P58" s="170"/>
      <c r="Q58" s="112"/>
      <c r="R58" s="32"/>
      <c r="S58" s="169"/>
      <c r="T58" s="170"/>
      <c r="U58" s="170"/>
      <c r="V58" s="25"/>
      <c r="W58" s="32"/>
      <c r="X58" s="1"/>
      <c r="Y58" s="1"/>
      <c r="Z58" s="1"/>
      <c r="AA58" s="1"/>
      <c r="AB58" s="1"/>
      <c r="AC58" s="1"/>
      <c r="AD58" s="1"/>
      <c r="AE58" s="1"/>
      <c r="AF58" s="1"/>
      <c r="AG58" s="1"/>
      <c r="AH58" s="1"/>
      <c r="AI58" s="1"/>
      <c r="AJ58" s="1"/>
      <c r="AK58" s="1"/>
    </row>
    <row r="59" spans="1:37" x14ac:dyDescent="0.25">
      <c r="A59" s="266"/>
      <c r="B59" s="24" t="s">
        <v>92</v>
      </c>
      <c r="C59" s="153"/>
      <c r="D59" s="153"/>
      <c r="E59" s="154"/>
      <c r="F59" s="99"/>
      <c r="G59" s="99"/>
      <c r="H59" s="67"/>
      <c r="I59" s="171"/>
      <c r="J59" s="173"/>
      <c r="K59" s="173"/>
      <c r="L59" s="115"/>
      <c r="M59" s="34"/>
      <c r="N59" s="176"/>
      <c r="O59" s="173"/>
      <c r="P59" s="173"/>
      <c r="Q59" s="115"/>
      <c r="R59" s="34"/>
      <c r="S59" s="171"/>
      <c r="T59" s="172"/>
      <c r="U59" s="172"/>
      <c r="V59" s="27"/>
      <c r="W59" s="34"/>
      <c r="X59" s="1"/>
      <c r="Y59" s="1"/>
      <c r="Z59" s="1"/>
      <c r="AA59" s="1"/>
      <c r="AB59" s="1"/>
      <c r="AC59" s="1"/>
      <c r="AD59" s="1"/>
      <c r="AE59" s="1"/>
      <c r="AF59" s="1"/>
      <c r="AG59" s="1"/>
      <c r="AH59" s="1"/>
      <c r="AI59" s="1"/>
      <c r="AJ59" s="1"/>
      <c r="AK59" s="1"/>
    </row>
    <row r="60" spans="1:37" x14ac:dyDescent="0.25">
      <c r="A60" s="266"/>
      <c r="B60" s="24" t="s">
        <v>93</v>
      </c>
      <c r="C60" s="153"/>
      <c r="D60" s="153"/>
      <c r="E60" s="154"/>
      <c r="F60" s="99"/>
      <c r="G60" s="99"/>
      <c r="H60" s="67"/>
      <c r="I60" s="171"/>
      <c r="J60" s="173"/>
      <c r="K60" s="173"/>
      <c r="L60" s="115"/>
      <c r="M60" s="34"/>
      <c r="N60" s="176"/>
      <c r="O60" s="173"/>
      <c r="P60" s="173"/>
      <c r="Q60" s="115"/>
      <c r="R60" s="34"/>
      <c r="S60" s="171"/>
      <c r="T60" s="172"/>
      <c r="U60" s="172"/>
      <c r="V60" s="27"/>
      <c r="W60" s="34"/>
      <c r="X60" s="1"/>
      <c r="Y60" s="1"/>
      <c r="Z60" s="1"/>
      <c r="AA60" s="1"/>
      <c r="AB60" s="1"/>
      <c r="AC60" s="1"/>
      <c r="AD60" s="1"/>
      <c r="AE60" s="1"/>
      <c r="AF60" s="1"/>
      <c r="AG60" s="1"/>
      <c r="AH60" s="1"/>
      <c r="AI60" s="1"/>
      <c r="AJ60" s="1"/>
      <c r="AK60" s="1"/>
    </row>
    <row r="61" spans="1:37" x14ac:dyDescent="0.25">
      <c r="A61" s="267"/>
      <c r="B61" s="70" t="s">
        <v>94</v>
      </c>
      <c r="C61" s="155"/>
      <c r="D61" s="155"/>
      <c r="E61" s="156"/>
      <c r="F61" s="108"/>
      <c r="G61" s="108"/>
      <c r="H61" s="109"/>
      <c r="I61" s="158"/>
      <c r="J61" s="174"/>
      <c r="K61" s="174"/>
      <c r="L61" s="125"/>
      <c r="M61" s="107"/>
      <c r="N61" s="155"/>
      <c r="O61" s="174"/>
      <c r="P61" s="174"/>
      <c r="Q61" s="125"/>
      <c r="R61" s="107"/>
      <c r="S61" s="158"/>
      <c r="T61" s="174"/>
      <c r="U61" s="174"/>
      <c r="V61" s="106"/>
      <c r="W61" s="107"/>
      <c r="X61" s="1"/>
      <c r="Y61" s="1"/>
      <c r="Z61" s="1"/>
      <c r="AA61" s="1"/>
      <c r="AB61" s="1"/>
      <c r="AC61" s="1"/>
      <c r="AD61" s="1"/>
      <c r="AE61" s="1"/>
      <c r="AF61" s="1"/>
      <c r="AG61" s="1"/>
      <c r="AH61" s="1"/>
      <c r="AI61" s="1"/>
      <c r="AJ61" s="1"/>
      <c r="AK61" s="1"/>
    </row>
    <row r="62" spans="1:37" s="50" customFormat="1" ht="15" customHeight="1" x14ac:dyDescent="0.25">
      <c r="A62" s="268" t="s">
        <v>50</v>
      </c>
      <c r="B62" s="269"/>
      <c r="C62" s="239" t="s">
        <v>137</v>
      </c>
      <c r="D62" s="240"/>
      <c r="E62" s="241"/>
      <c r="F62" s="256" t="s">
        <v>24</v>
      </c>
      <c r="G62" s="257"/>
      <c r="H62" s="258"/>
      <c r="I62" s="239" t="s">
        <v>139</v>
      </c>
      <c r="J62" s="240"/>
      <c r="K62" s="240"/>
      <c r="L62" s="240"/>
      <c r="M62" s="241"/>
      <c r="N62" s="239" t="s">
        <v>140</v>
      </c>
      <c r="O62" s="240"/>
      <c r="P62" s="240"/>
      <c r="Q62" s="240"/>
      <c r="R62" s="241"/>
      <c r="S62" s="239" t="s">
        <v>141</v>
      </c>
      <c r="T62" s="240"/>
      <c r="U62" s="240"/>
      <c r="V62" s="240"/>
      <c r="W62" s="241"/>
      <c r="X62" s="51"/>
      <c r="Y62" s="51"/>
      <c r="Z62" s="51"/>
      <c r="AA62" s="51"/>
      <c r="AB62" s="51"/>
      <c r="AC62" s="51"/>
      <c r="AD62" s="51"/>
      <c r="AE62" s="51"/>
      <c r="AF62" s="51"/>
      <c r="AG62" s="51"/>
      <c r="AH62" s="51"/>
      <c r="AI62" s="51"/>
      <c r="AJ62" s="51"/>
      <c r="AK62" s="51"/>
    </row>
    <row r="63" spans="1:37" s="50" customFormat="1" ht="15" customHeight="1" x14ac:dyDescent="0.25">
      <c r="A63" s="270"/>
      <c r="B63" s="247"/>
      <c r="C63" s="242"/>
      <c r="D63" s="244"/>
      <c r="E63" s="255"/>
      <c r="F63" s="259"/>
      <c r="G63" s="260"/>
      <c r="H63" s="261"/>
      <c r="I63" s="242" t="s">
        <v>124</v>
      </c>
      <c r="J63" s="244" t="s">
        <v>28</v>
      </c>
      <c r="K63" s="244"/>
      <c r="L63" s="245" t="s">
        <v>46</v>
      </c>
      <c r="M63" s="247" t="s">
        <v>45</v>
      </c>
      <c r="N63" s="242" t="s">
        <v>135</v>
      </c>
      <c r="O63" s="244" t="s">
        <v>28</v>
      </c>
      <c r="P63" s="244"/>
      <c r="Q63" s="245" t="s">
        <v>46</v>
      </c>
      <c r="R63" s="247" t="s">
        <v>45</v>
      </c>
      <c r="S63" s="242" t="s">
        <v>136</v>
      </c>
      <c r="T63" s="244" t="s">
        <v>28</v>
      </c>
      <c r="U63" s="244"/>
      <c r="V63" s="245" t="s">
        <v>46</v>
      </c>
      <c r="W63" s="247" t="s">
        <v>45</v>
      </c>
      <c r="X63" s="51"/>
      <c r="Y63" s="51"/>
      <c r="Z63" s="51"/>
      <c r="AA63" s="51"/>
      <c r="AB63" s="51"/>
      <c r="AC63" s="51"/>
      <c r="AD63" s="51"/>
      <c r="AE63" s="51"/>
      <c r="AF63" s="51"/>
      <c r="AG63" s="51"/>
      <c r="AH63" s="51"/>
      <c r="AI63" s="51"/>
      <c r="AJ63" s="51"/>
      <c r="AK63" s="51"/>
    </row>
    <row r="64" spans="1:37" ht="15" customHeight="1" x14ac:dyDescent="0.25">
      <c r="A64" s="271"/>
      <c r="B64" s="248"/>
      <c r="C64" s="53" t="s">
        <v>124</v>
      </c>
      <c r="D64" s="53" t="s">
        <v>135</v>
      </c>
      <c r="E64" s="54" t="s">
        <v>136</v>
      </c>
      <c r="F64" s="53" t="s">
        <v>124</v>
      </c>
      <c r="G64" s="53" t="s">
        <v>135</v>
      </c>
      <c r="H64" s="54" t="s">
        <v>136</v>
      </c>
      <c r="I64" s="243"/>
      <c r="J64" s="22" t="s">
        <v>30</v>
      </c>
      <c r="K64" s="22" t="s">
        <v>29</v>
      </c>
      <c r="L64" s="246"/>
      <c r="M64" s="248"/>
      <c r="N64" s="243"/>
      <c r="O64" s="22" t="s">
        <v>30</v>
      </c>
      <c r="P64" s="22" t="s">
        <v>29</v>
      </c>
      <c r="Q64" s="246"/>
      <c r="R64" s="248"/>
      <c r="S64" s="243"/>
      <c r="T64" s="22" t="s">
        <v>30</v>
      </c>
      <c r="U64" s="22" t="s">
        <v>29</v>
      </c>
      <c r="V64" s="246"/>
      <c r="W64" s="248"/>
      <c r="X64" s="1"/>
      <c r="Y64" s="1"/>
      <c r="Z64" s="1"/>
      <c r="AA64" s="1"/>
      <c r="AB64" s="1"/>
      <c r="AC64" s="1"/>
      <c r="AD64" s="1"/>
      <c r="AE64" s="1"/>
      <c r="AF64" s="1"/>
      <c r="AG64" s="1"/>
      <c r="AH64" s="1"/>
      <c r="AI64" s="1"/>
      <c r="AJ64" s="1"/>
      <c r="AK64" s="1"/>
    </row>
    <row r="65" spans="1:37" ht="15" customHeight="1" x14ac:dyDescent="0.25">
      <c r="A65" s="262" t="s">
        <v>22</v>
      </c>
      <c r="B65" s="19" t="s">
        <v>13</v>
      </c>
      <c r="C65" s="151"/>
      <c r="D65" s="151"/>
      <c r="E65" s="152"/>
      <c r="F65" s="61"/>
      <c r="G65" s="61"/>
      <c r="H65" s="62"/>
      <c r="I65" s="169"/>
      <c r="J65" s="170"/>
      <c r="K65" s="170"/>
      <c r="L65" s="112"/>
      <c r="M65" s="31"/>
      <c r="N65" s="175"/>
      <c r="O65" s="170"/>
      <c r="P65" s="170"/>
      <c r="Q65" s="112"/>
      <c r="R65" s="31"/>
      <c r="S65" s="169"/>
      <c r="T65" s="170"/>
      <c r="U65" s="170"/>
      <c r="V65" s="25"/>
      <c r="W65" s="31"/>
      <c r="X65" s="1"/>
      <c r="Y65" s="1"/>
      <c r="Z65" s="1"/>
      <c r="AA65" s="1"/>
      <c r="AB65" s="1"/>
      <c r="AC65" s="1"/>
      <c r="AD65" s="1"/>
      <c r="AE65" s="1"/>
      <c r="AF65" s="1"/>
      <c r="AG65" s="1"/>
      <c r="AH65" s="1"/>
      <c r="AI65" s="1"/>
      <c r="AJ65" s="1"/>
      <c r="AK65" s="1"/>
    </row>
    <row r="66" spans="1:37" x14ac:dyDescent="0.25">
      <c r="A66" s="263"/>
      <c r="B66" s="19" t="s">
        <v>14</v>
      </c>
      <c r="C66" s="151"/>
      <c r="D66" s="151"/>
      <c r="E66" s="152"/>
      <c r="F66" s="61"/>
      <c r="G66" s="61"/>
      <c r="H66" s="62"/>
      <c r="I66" s="169"/>
      <c r="J66" s="170"/>
      <c r="K66" s="170"/>
      <c r="L66" s="112"/>
      <c r="M66" s="32"/>
      <c r="N66" s="175"/>
      <c r="O66" s="170"/>
      <c r="P66" s="170"/>
      <c r="Q66" s="112"/>
      <c r="R66" s="32"/>
      <c r="S66" s="169"/>
      <c r="T66" s="170"/>
      <c r="U66" s="170"/>
      <c r="V66" s="25"/>
      <c r="W66" s="32"/>
      <c r="X66" s="1"/>
      <c r="Y66" s="1"/>
      <c r="Z66" s="1"/>
      <c r="AA66" s="1"/>
      <c r="AB66" s="1"/>
      <c r="AC66" s="1"/>
      <c r="AD66" s="1"/>
      <c r="AE66" s="1"/>
      <c r="AF66" s="1"/>
      <c r="AG66" s="1"/>
      <c r="AH66" s="1"/>
      <c r="AI66" s="1"/>
      <c r="AJ66" s="1"/>
      <c r="AK66" s="1"/>
    </row>
    <row r="67" spans="1:37" x14ac:dyDescent="0.25">
      <c r="A67" s="263"/>
      <c r="B67" s="19" t="s">
        <v>15</v>
      </c>
      <c r="C67" s="151"/>
      <c r="D67" s="151"/>
      <c r="E67" s="152"/>
      <c r="F67" s="61"/>
      <c r="G67" s="61"/>
      <c r="H67" s="62"/>
      <c r="I67" s="169"/>
      <c r="J67" s="170"/>
      <c r="K67" s="170"/>
      <c r="L67" s="112"/>
      <c r="M67" s="32"/>
      <c r="N67" s="175"/>
      <c r="O67" s="170"/>
      <c r="P67" s="170"/>
      <c r="Q67" s="112"/>
      <c r="R67" s="32"/>
      <c r="S67" s="169"/>
      <c r="T67" s="170"/>
      <c r="U67" s="170"/>
      <c r="V67" s="25"/>
      <c r="W67" s="32"/>
      <c r="X67" s="1"/>
      <c r="Y67" s="1"/>
      <c r="Z67" s="1"/>
      <c r="AA67" s="1"/>
      <c r="AB67" s="1"/>
      <c r="AC67" s="1"/>
      <c r="AD67" s="1"/>
      <c r="AE67" s="1"/>
      <c r="AF67" s="1"/>
      <c r="AG67" s="1"/>
      <c r="AH67" s="1"/>
      <c r="AI67" s="1"/>
      <c r="AJ67" s="1"/>
      <c r="AK67" s="1"/>
    </row>
    <row r="68" spans="1:37" x14ac:dyDescent="0.25">
      <c r="A68" s="263"/>
      <c r="B68" s="24" t="s">
        <v>10</v>
      </c>
      <c r="C68" s="153"/>
      <c r="D68" s="153"/>
      <c r="E68" s="154"/>
      <c r="F68" s="97"/>
      <c r="G68" s="97"/>
      <c r="H68" s="98"/>
      <c r="I68" s="171"/>
      <c r="J68" s="172"/>
      <c r="K68" s="172"/>
      <c r="L68" s="115"/>
      <c r="M68" s="34"/>
      <c r="N68" s="176"/>
      <c r="O68" s="172"/>
      <c r="P68" s="172"/>
      <c r="Q68" s="115"/>
      <c r="R68" s="34"/>
      <c r="S68" s="171"/>
      <c r="T68" s="172"/>
      <c r="U68" s="172"/>
      <c r="V68" s="27"/>
      <c r="W68" s="34"/>
      <c r="X68" s="1"/>
      <c r="Y68" s="1"/>
      <c r="Z68" s="1"/>
      <c r="AA68" s="1"/>
      <c r="AB68" s="1"/>
      <c r="AC68" s="1"/>
      <c r="AD68" s="1"/>
      <c r="AE68" s="1"/>
      <c r="AF68" s="1"/>
      <c r="AG68" s="1"/>
      <c r="AH68" s="1"/>
      <c r="AI68" s="1"/>
      <c r="AJ68" s="1"/>
      <c r="AK68" s="1"/>
    </row>
    <row r="69" spans="1:37" x14ac:dyDescent="0.25">
      <c r="A69" s="263"/>
      <c r="B69" s="24" t="s">
        <v>11</v>
      </c>
      <c r="C69" s="153"/>
      <c r="D69" s="153"/>
      <c r="E69" s="154"/>
      <c r="F69" s="97"/>
      <c r="G69" s="97"/>
      <c r="H69" s="98"/>
      <c r="I69" s="171"/>
      <c r="J69" s="172"/>
      <c r="K69" s="172"/>
      <c r="L69" s="115"/>
      <c r="M69" s="34"/>
      <c r="N69" s="176"/>
      <c r="O69" s="172"/>
      <c r="P69" s="172"/>
      <c r="Q69" s="115"/>
      <c r="R69" s="34"/>
      <c r="S69" s="171"/>
      <c r="T69" s="172"/>
      <c r="U69" s="172"/>
      <c r="V69" s="27"/>
      <c r="W69" s="34"/>
      <c r="X69" s="1"/>
      <c r="Y69" s="1"/>
      <c r="Z69" s="1"/>
      <c r="AA69" s="1"/>
      <c r="AB69" s="1"/>
      <c r="AC69" s="1"/>
      <c r="AD69" s="1"/>
      <c r="AE69" s="1"/>
      <c r="AF69" s="1"/>
      <c r="AG69" s="1"/>
      <c r="AH69" s="1"/>
      <c r="AI69" s="1"/>
      <c r="AJ69" s="1"/>
      <c r="AK69" s="1"/>
    </row>
    <row r="70" spans="1:37" x14ac:dyDescent="0.25">
      <c r="A70" s="263"/>
      <c r="B70" s="24" t="s">
        <v>12</v>
      </c>
      <c r="C70" s="153"/>
      <c r="D70" s="153"/>
      <c r="E70" s="154"/>
      <c r="F70" s="97"/>
      <c r="G70" s="97"/>
      <c r="H70" s="98"/>
      <c r="I70" s="171"/>
      <c r="J70" s="172"/>
      <c r="K70" s="172"/>
      <c r="L70" s="115"/>
      <c r="M70" s="34"/>
      <c r="N70" s="176"/>
      <c r="O70" s="172"/>
      <c r="P70" s="172"/>
      <c r="Q70" s="115"/>
      <c r="R70" s="34"/>
      <c r="S70" s="171"/>
      <c r="T70" s="172"/>
      <c r="U70" s="172"/>
      <c r="V70" s="27"/>
      <c r="W70" s="34"/>
      <c r="X70" s="1"/>
      <c r="Y70" s="1"/>
      <c r="Z70" s="1"/>
      <c r="AA70" s="1"/>
      <c r="AB70" s="1"/>
      <c r="AC70" s="1"/>
      <c r="AD70" s="1"/>
      <c r="AE70" s="1"/>
      <c r="AF70" s="1"/>
      <c r="AG70" s="1"/>
      <c r="AH70" s="1"/>
      <c r="AI70" s="1"/>
      <c r="AJ70" s="1"/>
      <c r="AK70" s="1"/>
    </row>
    <row r="71" spans="1:37" x14ac:dyDescent="0.25">
      <c r="A71" s="263"/>
      <c r="B71" s="114" t="s">
        <v>89</v>
      </c>
      <c r="C71" s="151"/>
      <c r="D71" s="151"/>
      <c r="E71" s="152"/>
      <c r="F71" s="61"/>
      <c r="G71" s="61"/>
      <c r="H71" s="62"/>
      <c r="I71" s="169"/>
      <c r="J71" s="170"/>
      <c r="K71" s="170"/>
      <c r="L71" s="112"/>
      <c r="M71" s="32"/>
      <c r="N71" s="175"/>
      <c r="O71" s="170"/>
      <c r="P71" s="170"/>
      <c r="Q71" s="112"/>
      <c r="R71" s="32"/>
      <c r="S71" s="169"/>
      <c r="T71" s="170"/>
      <c r="U71" s="170"/>
      <c r="V71" s="25"/>
      <c r="W71" s="32"/>
      <c r="X71" s="1"/>
      <c r="Y71" s="1"/>
      <c r="Z71" s="1"/>
      <c r="AA71" s="1"/>
      <c r="AB71" s="1"/>
      <c r="AC71" s="1"/>
      <c r="AD71" s="1"/>
      <c r="AE71" s="1"/>
      <c r="AF71" s="1"/>
      <c r="AG71" s="1"/>
      <c r="AH71" s="1"/>
      <c r="AI71" s="1"/>
      <c r="AJ71" s="1"/>
      <c r="AK71" s="1"/>
    </row>
    <row r="72" spans="1:37" x14ac:dyDescent="0.25">
      <c r="A72" s="263"/>
      <c r="B72" s="114" t="s">
        <v>90</v>
      </c>
      <c r="C72" s="151"/>
      <c r="D72" s="151"/>
      <c r="E72" s="152"/>
      <c r="F72" s="61"/>
      <c r="G72" s="61"/>
      <c r="H72" s="62"/>
      <c r="I72" s="169"/>
      <c r="J72" s="170"/>
      <c r="K72" s="170"/>
      <c r="L72" s="112"/>
      <c r="M72" s="32"/>
      <c r="N72" s="175"/>
      <c r="O72" s="170"/>
      <c r="P72" s="170"/>
      <c r="Q72" s="112"/>
      <c r="R72" s="32"/>
      <c r="S72" s="169"/>
      <c r="T72" s="170"/>
      <c r="U72" s="170"/>
      <c r="V72" s="25"/>
      <c r="W72" s="32"/>
      <c r="X72" s="1"/>
      <c r="Y72" s="1"/>
      <c r="Z72" s="1"/>
      <c r="AA72" s="1"/>
      <c r="AB72" s="1"/>
      <c r="AC72" s="1"/>
      <c r="AD72" s="1"/>
      <c r="AE72" s="1"/>
      <c r="AF72" s="1"/>
      <c r="AG72" s="1"/>
      <c r="AH72" s="1"/>
      <c r="AI72" s="1"/>
      <c r="AJ72" s="1"/>
      <c r="AK72" s="1"/>
    </row>
    <row r="73" spans="1:37" x14ac:dyDescent="0.25">
      <c r="A73" s="263"/>
      <c r="B73" s="114" t="s">
        <v>91</v>
      </c>
      <c r="C73" s="151"/>
      <c r="D73" s="151"/>
      <c r="E73" s="152"/>
      <c r="F73" s="61"/>
      <c r="G73" s="61"/>
      <c r="H73" s="62"/>
      <c r="I73" s="169"/>
      <c r="J73" s="170"/>
      <c r="K73" s="170"/>
      <c r="L73" s="112"/>
      <c r="M73" s="32"/>
      <c r="N73" s="175"/>
      <c r="O73" s="170"/>
      <c r="P73" s="170"/>
      <c r="Q73" s="112"/>
      <c r="R73" s="32"/>
      <c r="S73" s="169"/>
      <c r="T73" s="170"/>
      <c r="U73" s="170"/>
      <c r="V73" s="25"/>
      <c r="W73" s="32"/>
      <c r="X73" s="1"/>
      <c r="Y73" s="1"/>
      <c r="Z73" s="1"/>
      <c r="AA73" s="1"/>
      <c r="AB73" s="1"/>
      <c r="AC73" s="1"/>
      <c r="AD73" s="1"/>
      <c r="AE73" s="1"/>
      <c r="AF73" s="1"/>
      <c r="AG73" s="1"/>
      <c r="AH73" s="1"/>
      <c r="AI73" s="1"/>
      <c r="AJ73" s="1"/>
      <c r="AK73" s="1"/>
    </row>
    <row r="74" spans="1:37" x14ac:dyDescent="0.25">
      <c r="A74" s="263"/>
      <c r="B74" s="24" t="s">
        <v>92</v>
      </c>
      <c r="C74" s="153"/>
      <c r="D74" s="153"/>
      <c r="E74" s="154"/>
      <c r="F74" s="97"/>
      <c r="G74" s="97"/>
      <c r="H74" s="98"/>
      <c r="I74" s="171"/>
      <c r="J74" s="173"/>
      <c r="K74" s="173"/>
      <c r="L74" s="115"/>
      <c r="M74" s="34"/>
      <c r="N74" s="176"/>
      <c r="O74" s="173"/>
      <c r="P74" s="173"/>
      <c r="Q74" s="115"/>
      <c r="R74" s="34"/>
      <c r="S74" s="171"/>
      <c r="T74" s="173"/>
      <c r="U74" s="173"/>
      <c r="V74" s="27"/>
      <c r="W74" s="34"/>
      <c r="X74" s="1"/>
      <c r="Y74" s="1"/>
      <c r="Z74" s="1"/>
      <c r="AA74" s="1"/>
      <c r="AB74" s="1"/>
      <c r="AC74" s="1"/>
      <c r="AD74" s="1"/>
      <c r="AE74" s="1"/>
      <c r="AF74" s="1"/>
      <c r="AG74" s="1"/>
      <c r="AH74" s="1"/>
      <c r="AI74" s="1"/>
      <c r="AJ74" s="1"/>
      <c r="AK74" s="1"/>
    </row>
    <row r="75" spans="1:37" x14ac:dyDescent="0.25">
      <c r="A75" s="263"/>
      <c r="B75" s="24" t="s">
        <v>93</v>
      </c>
      <c r="C75" s="153"/>
      <c r="D75" s="153"/>
      <c r="E75" s="154"/>
      <c r="F75" s="97"/>
      <c r="G75" s="97"/>
      <c r="H75" s="98"/>
      <c r="I75" s="171"/>
      <c r="J75" s="173"/>
      <c r="K75" s="173"/>
      <c r="L75" s="115"/>
      <c r="M75" s="34"/>
      <c r="N75" s="176"/>
      <c r="O75" s="173"/>
      <c r="P75" s="173"/>
      <c r="Q75" s="115"/>
      <c r="R75" s="34"/>
      <c r="S75" s="171"/>
      <c r="T75" s="173"/>
      <c r="U75" s="173"/>
      <c r="V75" s="27"/>
      <c r="W75" s="34"/>
      <c r="X75" s="1"/>
      <c r="Y75" s="1"/>
      <c r="Z75" s="1"/>
      <c r="AA75" s="1"/>
      <c r="AB75" s="1"/>
      <c r="AC75" s="1"/>
      <c r="AD75" s="1"/>
      <c r="AE75" s="1"/>
      <c r="AF75" s="1"/>
      <c r="AG75" s="1"/>
      <c r="AH75" s="1"/>
      <c r="AI75" s="1"/>
      <c r="AJ75" s="1"/>
      <c r="AK75" s="1"/>
    </row>
    <row r="76" spans="1:37" x14ac:dyDescent="0.25">
      <c r="A76" s="264"/>
      <c r="B76" s="70" t="s">
        <v>94</v>
      </c>
      <c r="C76" s="155"/>
      <c r="D76" s="155"/>
      <c r="E76" s="156"/>
      <c r="F76" s="165"/>
      <c r="G76" s="165"/>
      <c r="H76" s="166"/>
      <c r="I76" s="158"/>
      <c r="J76" s="174"/>
      <c r="K76" s="174"/>
      <c r="L76" s="125"/>
      <c r="M76" s="107"/>
      <c r="N76" s="158"/>
      <c r="O76" s="174"/>
      <c r="P76" s="174"/>
      <c r="Q76" s="125"/>
      <c r="R76" s="107"/>
      <c r="S76" s="158"/>
      <c r="T76" s="174"/>
      <c r="U76" s="174"/>
      <c r="V76" s="106"/>
      <c r="W76" s="107"/>
      <c r="X76" s="1"/>
      <c r="Y76" s="1"/>
      <c r="Z76" s="1"/>
      <c r="AA76" s="1"/>
      <c r="AB76" s="1"/>
      <c r="AC76" s="1"/>
      <c r="AD76" s="1"/>
      <c r="AE76" s="1"/>
      <c r="AF76" s="1"/>
      <c r="AG76" s="1"/>
      <c r="AH76" s="1"/>
      <c r="AI76" s="1"/>
      <c r="AJ76" s="1"/>
      <c r="AK76" s="1"/>
    </row>
    <row r="77" spans="1:37" ht="15.75" customHeight="1" x14ac:dyDescent="0.25">
      <c r="A77" s="262" t="s">
        <v>23</v>
      </c>
      <c r="B77" s="19" t="s">
        <v>13</v>
      </c>
      <c r="C77" s="151"/>
      <c r="D77" s="151"/>
      <c r="E77" s="152"/>
      <c r="F77" s="63"/>
      <c r="G77" s="63"/>
      <c r="H77" s="64"/>
      <c r="I77" s="169"/>
      <c r="J77" s="170"/>
      <c r="K77" s="170"/>
      <c r="L77" s="112"/>
      <c r="M77" s="32"/>
      <c r="N77" s="175"/>
      <c r="O77" s="170"/>
      <c r="P77" s="170"/>
      <c r="Q77" s="112"/>
      <c r="R77" s="32"/>
      <c r="S77" s="169"/>
      <c r="T77" s="170"/>
      <c r="U77" s="170"/>
      <c r="V77" s="25"/>
      <c r="W77" s="32"/>
      <c r="X77" s="1"/>
      <c r="Y77" s="1"/>
      <c r="Z77" s="1"/>
      <c r="AA77" s="1"/>
      <c r="AB77" s="1"/>
      <c r="AC77" s="1"/>
      <c r="AD77" s="1"/>
      <c r="AE77" s="1"/>
      <c r="AF77" s="1"/>
      <c r="AG77" s="1"/>
      <c r="AH77" s="1"/>
      <c r="AI77" s="1"/>
      <c r="AJ77" s="1"/>
      <c r="AK77" s="1"/>
    </row>
    <row r="78" spans="1:37" x14ac:dyDescent="0.25">
      <c r="A78" s="263"/>
      <c r="B78" s="19" t="s">
        <v>14</v>
      </c>
      <c r="C78" s="151"/>
      <c r="D78" s="151"/>
      <c r="E78" s="152"/>
      <c r="F78" s="63"/>
      <c r="G78" s="63"/>
      <c r="H78" s="64"/>
      <c r="I78" s="169"/>
      <c r="J78" s="170"/>
      <c r="K78" s="170"/>
      <c r="L78" s="112"/>
      <c r="M78" s="32"/>
      <c r="N78" s="175"/>
      <c r="O78" s="170"/>
      <c r="P78" s="170"/>
      <c r="Q78" s="112"/>
      <c r="R78" s="32"/>
      <c r="S78" s="169"/>
      <c r="T78" s="170"/>
      <c r="U78" s="170"/>
      <c r="V78" s="25"/>
      <c r="W78" s="32"/>
      <c r="X78" s="1"/>
      <c r="Y78" s="1"/>
      <c r="Z78" s="1"/>
      <c r="AA78" s="1"/>
      <c r="AB78" s="1"/>
      <c r="AC78" s="1"/>
      <c r="AD78" s="1"/>
      <c r="AE78" s="1"/>
      <c r="AF78" s="1"/>
      <c r="AG78" s="1"/>
      <c r="AH78" s="1"/>
      <c r="AI78" s="1"/>
      <c r="AJ78" s="1"/>
      <c r="AK78" s="1"/>
    </row>
    <row r="79" spans="1:37" x14ac:dyDescent="0.25">
      <c r="A79" s="263"/>
      <c r="B79" s="19" t="s">
        <v>15</v>
      </c>
      <c r="C79" s="151"/>
      <c r="D79" s="151"/>
      <c r="E79" s="152"/>
      <c r="F79" s="63"/>
      <c r="G79" s="63"/>
      <c r="H79" s="64"/>
      <c r="I79" s="169"/>
      <c r="J79" s="170"/>
      <c r="K79" s="170"/>
      <c r="L79" s="112"/>
      <c r="M79" s="32"/>
      <c r="N79" s="175"/>
      <c r="O79" s="170"/>
      <c r="P79" s="170"/>
      <c r="Q79" s="112"/>
      <c r="R79" s="32"/>
      <c r="S79" s="169"/>
      <c r="T79" s="170"/>
      <c r="U79" s="170"/>
      <c r="V79" s="25"/>
      <c r="W79" s="32"/>
      <c r="X79" s="1"/>
      <c r="Y79" s="1"/>
      <c r="Z79" s="1"/>
      <c r="AA79" s="1"/>
      <c r="AB79" s="1"/>
      <c r="AC79" s="1"/>
      <c r="AD79" s="1"/>
      <c r="AE79" s="1"/>
      <c r="AF79" s="1"/>
      <c r="AG79" s="1"/>
      <c r="AH79" s="1"/>
      <c r="AI79" s="1"/>
      <c r="AJ79" s="1"/>
      <c r="AK79" s="1"/>
    </row>
    <row r="80" spans="1:37" x14ac:dyDescent="0.25">
      <c r="A80" s="263"/>
      <c r="B80" s="24" t="s">
        <v>10</v>
      </c>
      <c r="C80" s="153"/>
      <c r="D80" s="153"/>
      <c r="E80" s="154"/>
      <c r="F80" s="99"/>
      <c r="G80" s="99"/>
      <c r="H80" s="67"/>
      <c r="I80" s="171"/>
      <c r="J80" s="172"/>
      <c r="K80" s="172"/>
      <c r="L80" s="115"/>
      <c r="M80" s="34"/>
      <c r="N80" s="176"/>
      <c r="O80" s="172"/>
      <c r="P80" s="172"/>
      <c r="Q80" s="115"/>
      <c r="R80" s="34"/>
      <c r="S80" s="171"/>
      <c r="T80" s="172"/>
      <c r="U80" s="172"/>
      <c r="V80" s="27"/>
      <c r="W80" s="34"/>
      <c r="X80" s="1"/>
      <c r="Y80" s="1"/>
      <c r="Z80" s="1"/>
      <c r="AA80" s="1"/>
      <c r="AB80" s="1"/>
      <c r="AC80" s="1"/>
      <c r="AD80" s="1"/>
      <c r="AE80" s="1"/>
      <c r="AF80" s="1"/>
      <c r="AG80" s="1"/>
      <c r="AH80" s="1"/>
      <c r="AI80" s="1"/>
      <c r="AJ80" s="1"/>
      <c r="AK80" s="1"/>
    </row>
    <row r="81" spans="1:37" x14ac:dyDescent="0.25">
      <c r="A81" s="263"/>
      <c r="B81" s="24" t="s">
        <v>11</v>
      </c>
      <c r="C81" s="153"/>
      <c r="D81" s="153"/>
      <c r="E81" s="154"/>
      <c r="F81" s="99"/>
      <c r="G81" s="99"/>
      <c r="H81" s="67"/>
      <c r="I81" s="171"/>
      <c r="J81" s="172"/>
      <c r="K81" s="172"/>
      <c r="L81" s="115"/>
      <c r="M81" s="34"/>
      <c r="N81" s="176"/>
      <c r="O81" s="172"/>
      <c r="P81" s="172"/>
      <c r="Q81" s="115"/>
      <c r="R81" s="34"/>
      <c r="S81" s="171"/>
      <c r="T81" s="172"/>
      <c r="U81" s="172"/>
      <c r="V81" s="27"/>
      <c r="W81" s="34"/>
      <c r="X81" s="1"/>
      <c r="Y81" s="1"/>
      <c r="Z81" s="1"/>
      <c r="AA81" s="1"/>
      <c r="AB81" s="1"/>
      <c r="AC81" s="1"/>
      <c r="AD81" s="1"/>
      <c r="AE81" s="1"/>
      <c r="AF81" s="1"/>
      <c r="AG81" s="1"/>
      <c r="AH81" s="1"/>
      <c r="AI81" s="1"/>
      <c r="AJ81" s="1"/>
      <c r="AK81" s="1"/>
    </row>
    <row r="82" spans="1:37" x14ac:dyDescent="0.25">
      <c r="A82" s="263"/>
      <c r="B82" s="24" t="s">
        <v>12</v>
      </c>
      <c r="C82" s="153"/>
      <c r="D82" s="153"/>
      <c r="E82" s="154"/>
      <c r="F82" s="99"/>
      <c r="G82" s="99"/>
      <c r="H82" s="67"/>
      <c r="I82" s="171"/>
      <c r="J82" s="172"/>
      <c r="K82" s="172"/>
      <c r="L82" s="115"/>
      <c r="M82" s="34"/>
      <c r="N82" s="176"/>
      <c r="O82" s="172"/>
      <c r="P82" s="172"/>
      <c r="Q82" s="115"/>
      <c r="R82" s="34"/>
      <c r="S82" s="171"/>
      <c r="T82" s="172"/>
      <c r="U82" s="172"/>
      <c r="V82" s="27"/>
      <c r="W82" s="34"/>
      <c r="X82" s="1"/>
      <c r="Y82" s="1"/>
      <c r="Z82" s="1"/>
      <c r="AA82" s="1"/>
      <c r="AB82" s="1"/>
      <c r="AC82" s="1"/>
      <c r="AD82" s="1"/>
      <c r="AE82" s="1"/>
      <c r="AF82" s="1"/>
      <c r="AG82" s="1"/>
      <c r="AH82" s="1"/>
      <c r="AI82" s="1"/>
      <c r="AJ82" s="1"/>
      <c r="AK82" s="1"/>
    </row>
    <row r="83" spans="1:37" x14ac:dyDescent="0.25">
      <c r="A83" s="263"/>
      <c r="B83" s="114" t="s">
        <v>89</v>
      </c>
      <c r="C83" s="151"/>
      <c r="D83" s="151"/>
      <c r="E83" s="152"/>
      <c r="F83" s="63"/>
      <c r="G83" s="63"/>
      <c r="H83" s="64"/>
      <c r="I83" s="169"/>
      <c r="J83" s="170"/>
      <c r="K83" s="170"/>
      <c r="L83" s="112"/>
      <c r="M83" s="32"/>
      <c r="N83" s="175"/>
      <c r="O83" s="170"/>
      <c r="P83" s="170"/>
      <c r="Q83" s="112"/>
      <c r="R83" s="32"/>
      <c r="S83" s="169"/>
      <c r="T83" s="170"/>
      <c r="U83" s="170"/>
      <c r="V83" s="25"/>
      <c r="W83" s="32"/>
      <c r="X83" s="1"/>
      <c r="Y83" s="1"/>
      <c r="Z83" s="1"/>
      <c r="AA83" s="1"/>
      <c r="AB83" s="1"/>
      <c r="AC83" s="1"/>
      <c r="AD83" s="1"/>
      <c r="AE83" s="1"/>
      <c r="AF83" s="1"/>
      <c r="AG83" s="1"/>
      <c r="AH83" s="1"/>
      <c r="AI83" s="1"/>
      <c r="AJ83" s="1"/>
      <c r="AK83" s="1"/>
    </row>
    <row r="84" spans="1:37" x14ac:dyDescent="0.25">
      <c r="A84" s="263"/>
      <c r="B84" s="114" t="s">
        <v>90</v>
      </c>
      <c r="C84" s="151"/>
      <c r="D84" s="151"/>
      <c r="E84" s="152"/>
      <c r="F84" s="63"/>
      <c r="G84" s="63"/>
      <c r="H84" s="64"/>
      <c r="I84" s="169"/>
      <c r="J84" s="170"/>
      <c r="K84" s="170"/>
      <c r="L84" s="112"/>
      <c r="M84" s="32"/>
      <c r="N84" s="175"/>
      <c r="O84" s="170"/>
      <c r="P84" s="170"/>
      <c r="Q84" s="112"/>
      <c r="R84" s="32"/>
      <c r="S84" s="169"/>
      <c r="T84" s="170"/>
      <c r="U84" s="170"/>
      <c r="V84" s="25"/>
      <c r="W84" s="32"/>
      <c r="X84" s="1"/>
      <c r="Y84" s="1"/>
      <c r="Z84" s="1"/>
      <c r="AA84" s="1"/>
      <c r="AB84" s="1"/>
      <c r="AC84" s="1"/>
      <c r="AD84" s="1"/>
      <c r="AE84" s="1"/>
      <c r="AF84" s="1"/>
      <c r="AG84" s="1"/>
      <c r="AH84" s="1"/>
      <c r="AI84" s="1"/>
      <c r="AJ84" s="1"/>
      <c r="AK84" s="1"/>
    </row>
    <row r="85" spans="1:37" x14ac:dyDescent="0.25">
      <c r="A85" s="263"/>
      <c r="B85" s="114" t="s">
        <v>91</v>
      </c>
      <c r="C85" s="151"/>
      <c r="D85" s="151"/>
      <c r="E85" s="152"/>
      <c r="F85" s="63"/>
      <c r="G85" s="63"/>
      <c r="H85" s="64"/>
      <c r="I85" s="169"/>
      <c r="J85" s="170"/>
      <c r="K85" s="170"/>
      <c r="L85" s="112"/>
      <c r="M85" s="32"/>
      <c r="N85" s="175"/>
      <c r="O85" s="170"/>
      <c r="P85" s="170"/>
      <c r="Q85" s="112"/>
      <c r="R85" s="32"/>
      <c r="S85" s="169"/>
      <c r="T85" s="170"/>
      <c r="U85" s="170"/>
      <c r="V85" s="25"/>
      <c r="W85" s="32"/>
      <c r="X85" s="1"/>
      <c r="Y85" s="1"/>
      <c r="Z85" s="1"/>
      <c r="AA85" s="1"/>
      <c r="AB85" s="1"/>
      <c r="AC85" s="1"/>
      <c r="AD85" s="1"/>
      <c r="AE85" s="1"/>
      <c r="AF85" s="1"/>
      <c r="AG85" s="1"/>
      <c r="AH85" s="1"/>
      <c r="AI85" s="1"/>
      <c r="AJ85" s="1"/>
      <c r="AK85" s="1"/>
    </row>
    <row r="86" spans="1:37" x14ac:dyDescent="0.25">
      <c r="A86" s="263"/>
      <c r="B86" s="24" t="s">
        <v>92</v>
      </c>
      <c r="C86" s="153"/>
      <c r="D86" s="153"/>
      <c r="E86" s="154"/>
      <c r="F86" s="99"/>
      <c r="G86" s="99"/>
      <c r="H86" s="67"/>
      <c r="I86" s="171"/>
      <c r="J86" s="173"/>
      <c r="K86" s="173"/>
      <c r="L86" s="115"/>
      <c r="M86" s="34"/>
      <c r="N86" s="171"/>
      <c r="O86" s="173"/>
      <c r="P86" s="173"/>
      <c r="Q86" s="115"/>
      <c r="R86" s="34"/>
      <c r="S86" s="171"/>
      <c r="T86" s="173"/>
      <c r="U86" s="173"/>
      <c r="V86" s="27"/>
      <c r="W86" s="34"/>
      <c r="X86" s="1"/>
      <c r="Y86" s="1"/>
      <c r="Z86" s="1"/>
      <c r="AA86" s="1"/>
      <c r="AB86" s="1"/>
      <c r="AC86" s="1"/>
      <c r="AD86" s="1"/>
      <c r="AE86" s="1"/>
      <c r="AF86" s="1"/>
      <c r="AG86" s="1"/>
      <c r="AH86" s="1"/>
      <c r="AI86" s="1"/>
      <c r="AJ86" s="1"/>
      <c r="AK86" s="1"/>
    </row>
    <row r="87" spans="1:37" x14ac:dyDescent="0.25">
      <c r="A87" s="263"/>
      <c r="B87" s="24" t="s">
        <v>93</v>
      </c>
      <c r="C87" s="153"/>
      <c r="D87" s="153"/>
      <c r="E87" s="154"/>
      <c r="F87" s="99"/>
      <c r="G87" s="99"/>
      <c r="H87" s="67"/>
      <c r="I87" s="171"/>
      <c r="J87" s="173"/>
      <c r="K87" s="173"/>
      <c r="L87" s="115"/>
      <c r="M87" s="34"/>
      <c r="N87" s="171"/>
      <c r="O87" s="173"/>
      <c r="P87" s="173"/>
      <c r="Q87" s="115"/>
      <c r="R87" s="34"/>
      <c r="S87" s="171"/>
      <c r="T87" s="173"/>
      <c r="U87" s="173"/>
      <c r="V87" s="27"/>
      <c r="W87" s="34"/>
      <c r="X87" s="1"/>
      <c r="Y87" s="1"/>
      <c r="Z87" s="1"/>
      <c r="AA87" s="1"/>
      <c r="AB87" s="1"/>
      <c r="AC87" s="1"/>
      <c r="AD87" s="1"/>
      <c r="AE87" s="1"/>
      <c r="AF87" s="1"/>
      <c r="AG87" s="1"/>
      <c r="AH87" s="1"/>
      <c r="AI87" s="1"/>
      <c r="AJ87" s="1"/>
      <c r="AK87" s="1"/>
    </row>
    <row r="88" spans="1:37" x14ac:dyDescent="0.25">
      <c r="A88" s="264"/>
      <c r="B88" s="70" t="s">
        <v>94</v>
      </c>
      <c r="C88" s="155"/>
      <c r="D88" s="155"/>
      <c r="E88" s="156"/>
      <c r="F88" s="108"/>
      <c r="G88" s="108"/>
      <c r="H88" s="109"/>
      <c r="I88" s="158"/>
      <c r="J88" s="174"/>
      <c r="K88" s="174"/>
      <c r="L88" s="125"/>
      <c r="M88" s="107"/>
      <c r="N88" s="158"/>
      <c r="O88" s="174"/>
      <c r="P88" s="174"/>
      <c r="Q88" s="125"/>
      <c r="R88" s="107"/>
      <c r="S88" s="158"/>
      <c r="T88" s="174"/>
      <c r="U88" s="174"/>
      <c r="V88" s="106"/>
      <c r="W88" s="107"/>
      <c r="X88" s="1"/>
      <c r="Y88" s="1"/>
      <c r="Z88" s="1"/>
      <c r="AA88" s="1"/>
      <c r="AB88" s="1"/>
      <c r="AC88" s="1"/>
      <c r="AD88" s="1"/>
      <c r="AE88" s="1"/>
      <c r="AF88" s="1"/>
      <c r="AG88" s="1"/>
      <c r="AH88" s="1"/>
      <c r="AI88" s="1"/>
      <c r="AJ88" s="1"/>
      <c r="AK88" s="1"/>
    </row>
    <row r="89" spans="1:37" x14ac:dyDescent="0.25">
      <c r="A89" s="110"/>
      <c r="B89" s="36"/>
      <c r="C89" s="104"/>
      <c r="D89" s="104"/>
      <c r="E89" s="104"/>
      <c r="F89" s="105"/>
      <c r="G89" s="105"/>
      <c r="H89" s="105"/>
      <c r="I89" s="44"/>
      <c r="J89" s="44"/>
      <c r="K89" s="44"/>
      <c r="L89" s="100"/>
      <c r="M89" s="100"/>
      <c r="N89" s="8"/>
      <c r="O89" s="8"/>
      <c r="P89" s="8"/>
      <c r="Q89" s="8"/>
      <c r="R89" s="8"/>
      <c r="S89" s="8"/>
      <c r="T89" s="8"/>
      <c r="U89" s="8"/>
      <c r="V89" s="8"/>
      <c r="W89" s="8"/>
      <c r="X89" s="1"/>
      <c r="Y89" s="1"/>
      <c r="Z89" s="1"/>
      <c r="AA89" s="1"/>
      <c r="AB89" s="1"/>
      <c r="AC89" s="1"/>
      <c r="AD89" s="1"/>
      <c r="AE89" s="1"/>
      <c r="AF89" s="1"/>
      <c r="AG89" s="1"/>
      <c r="AH89" s="1"/>
      <c r="AI89" s="1"/>
      <c r="AJ89" s="1"/>
      <c r="AK89" s="1"/>
    </row>
    <row r="90" spans="1:37" x14ac:dyDescent="0.25">
      <c r="A90" s="8"/>
      <c r="B90" s="8"/>
      <c r="C90" s="8"/>
      <c r="D90" s="8"/>
      <c r="E90" s="8"/>
      <c r="F90" s="8"/>
      <c r="G90" s="8"/>
      <c r="H90" s="8"/>
      <c r="I90" s="8"/>
      <c r="J90" s="8"/>
      <c r="K90" s="8"/>
      <c r="L90" s="8"/>
      <c r="M90" s="8"/>
      <c r="N90" s="8"/>
      <c r="O90" s="8"/>
      <c r="P90" s="8"/>
      <c r="Q90" s="8"/>
      <c r="R90" s="8"/>
      <c r="S90" s="8"/>
      <c r="T90" s="8"/>
      <c r="U90" s="8"/>
      <c r="V90" s="8"/>
      <c r="W90" s="8"/>
      <c r="X90" s="1"/>
      <c r="Y90" s="1"/>
      <c r="Z90" s="1"/>
      <c r="AA90" s="1"/>
      <c r="AB90" s="1"/>
      <c r="AC90" s="1"/>
      <c r="AD90" s="1"/>
      <c r="AE90" s="1"/>
      <c r="AF90" s="1"/>
      <c r="AG90" s="1"/>
      <c r="AH90" s="1"/>
      <c r="AI90" s="1"/>
      <c r="AJ90" s="1"/>
      <c r="AK90" s="1"/>
    </row>
    <row r="91" spans="1:37" x14ac:dyDescent="0.25">
      <c r="A91" s="8"/>
      <c r="B91" s="8"/>
      <c r="C91" s="8"/>
      <c r="D91" s="8"/>
      <c r="E91" s="8"/>
      <c r="F91" s="8"/>
      <c r="G91" s="8"/>
      <c r="H91" s="8"/>
      <c r="I91" s="8"/>
      <c r="J91" s="8"/>
      <c r="K91" s="8"/>
      <c r="L91" s="8"/>
      <c r="M91" s="8"/>
      <c r="N91" s="8"/>
      <c r="O91" s="8"/>
      <c r="P91" s="8"/>
      <c r="Q91" s="8"/>
      <c r="R91" s="8"/>
      <c r="S91" s="8"/>
      <c r="T91" s="8"/>
      <c r="U91" s="8"/>
      <c r="V91" s="8"/>
      <c r="W91" s="8"/>
      <c r="X91" s="1"/>
      <c r="Y91" s="1"/>
      <c r="Z91" s="1"/>
      <c r="AA91" s="1"/>
      <c r="AB91" s="1"/>
      <c r="AC91" s="1"/>
      <c r="AD91" s="1"/>
      <c r="AE91" s="1"/>
      <c r="AF91" s="1"/>
      <c r="AG91" s="1"/>
      <c r="AH91" s="1"/>
      <c r="AI91" s="1"/>
      <c r="AJ91" s="1"/>
      <c r="AK91" s="1"/>
    </row>
    <row r="92" spans="1:37" x14ac:dyDescent="0.25">
      <c r="A92" s="8"/>
      <c r="B92" s="8"/>
      <c r="C92" s="8"/>
      <c r="D92" s="8"/>
      <c r="E92" s="8"/>
      <c r="F92" s="8"/>
      <c r="G92" s="8"/>
      <c r="H92" s="8"/>
      <c r="I92" s="8"/>
      <c r="J92" s="8"/>
      <c r="K92" s="8"/>
      <c r="L92" s="8"/>
      <c r="M92" s="8"/>
      <c r="N92" s="8"/>
      <c r="O92" s="8"/>
      <c r="P92" s="8"/>
      <c r="Q92" s="8"/>
      <c r="R92" s="8"/>
      <c r="S92" s="8"/>
      <c r="T92" s="8"/>
      <c r="U92" s="8"/>
      <c r="V92" s="8"/>
      <c r="W92" s="8"/>
      <c r="X92" s="1"/>
      <c r="Y92" s="1"/>
      <c r="Z92" s="1"/>
      <c r="AA92" s="1"/>
      <c r="AB92" s="1"/>
      <c r="AC92" s="1"/>
      <c r="AD92" s="1"/>
      <c r="AE92" s="1"/>
      <c r="AF92" s="1"/>
      <c r="AG92" s="1"/>
      <c r="AH92" s="1"/>
      <c r="AI92" s="1"/>
      <c r="AJ92" s="1"/>
      <c r="AK92" s="1"/>
    </row>
    <row r="93" spans="1:37" x14ac:dyDescent="0.25">
      <c r="A93" s="8"/>
      <c r="B93" s="8"/>
      <c r="C93" s="8"/>
      <c r="D93" s="8"/>
      <c r="E93" s="8"/>
      <c r="F93" s="8"/>
      <c r="G93" s="8"/>
      <c r="H93" s="8"/>
      <c r="I93" s="8"/>
      <c r="J93" s="8"/>
      <c r="K93" s="8"/>
      <c r="L93" s="8"/>
      <c r="M93" s="8"/>
      <c r="N93" s="8"/>
      <c r="O93" s="8"/>
      <c r="P93" s="8"/>
      <c r="Q93" s="8"/>
      <c r="R93" s="8"/>
      <c r="S93" s="8"/>
      <c r="T93" s="8"/>
      <c r="U93" s="8"/>
      <c r="V93" s="8"/>
      <c r="W93" s="8"/>
      <c r="X93" s="1"/>
      <c r="Y93" s="1"/>
      <c r="Z93" s="1"/>
      <c r="AA93" s="1"/>
      <c r="AB93" s="1"/>
      <c r="AC93" s="1"/>
      <c r="AD93" s="1"/>
      <c r="AE93" s="1"/>
      <c r="AF93" s="1"/>
      <c r="AG93" s="1"/>
      <c r="AH93" s="1"/>
      <c r="AI93" s="1"/>
      <c r="AJ93" s="1"/>
      <c r="AK93" s="1"/>
    </row>
    <row r="94" spans="1:37" x14ac:dyDescent="0.25">
      <c r="A94" s="8"/>
      <c r="B94" s="8"/>
      <c r="C94" s="8"/>
      <c r="D94" s="8"/>
      <c r="E94" s="8"/>
      <c r="F94" s="8"/>
      <c r="G94" s="8"/>
      <c r="H94" s="8"/>
      <c r="I94" s="8"/>
      <c r="J94" s="8"/>
      <c r="K94" s="8"/>
      <c r="L94" s="8"/>
      <c r="M94" s="8"/>
      <c r="N94" s="8"/>
      <c r="O94" s="8"/>
      <c r="P94" s="8"/>
      <c r="Q94" s="8"/>
      <c r="R94" s="8"/>
      <c r="S94" s="8"/>
      <c r="T94" s="8"/>
      <c r="U94" s="8"/>
      <c r="V94" s="8"/>
      <c r="W94" s="8"/>
      <c r="X94" s="1"/>
      <c r="Y94" s="1"/>
      <c r="Z94" s="1"/>
      <c r="AA94" s="1"/>
      <c r="AB94" s="1"/>
      <c r="AC94" s="1"/>
      <c r="AD94" s="1"/>
      <c r="AE94" s="1"/>
      <c r="AF94" s="1"/>
      <c r="AG94" s="1"/>
      <c r="AH94" s="1"/>
      <c r="AI94" s="1"/>
      <c r="AJ94" s="1"/>
      <c r="AK94" s="1"/>
    </row>
    <row r="95" spans="1:37" x14ac:dyDescent="0.25">
      <c r="A95" s="8"/>
      <c r="B95" s="8"/>
      <c r="C95" s="8"/>
      <c r="D95" s="8"/>
      <c r="E95" s="8"/>
      <c r="F95" s="8"/>
      <c r="G95" s="8"/>
      <c r="H95" s="8"/>
      <c r="I95" s="8"/>
      <c r="J95" s="8"/>
      <c r="K95" s="8"/>
      <c r="L95" s="8"/>
      <c r="M95" s="8"/>
      <c r="N95" s="8"/>
      <c r="O95" s="8"/>
      <c r="P95" s="8"/>
      <c r="Q95" s="8"/>
      <c r="R95" s="8"/>
      <c r="S95" s="8"/>
      <c r="T95" s="8"/>
      <c r="U95" s="8"/>
      <c r="V95" s="8"/>
      <c r="W95" s="8"/>
      <c r="X95" s="1"/>
      <c r="Y95" s="1"/>
      <c r="Z95" s="1"/>
      <c r="AA95" s="1"/>
      <c r="AB95" s="1"/>
      <c r="AC95" s="1"/>
      <c r="AD95" s="1"/>
      <c r="AE95" s="1"/>
      <c r="AF95" s="1"/>
      <c r="AG95" s="1"/>
      <c r="AH95" s="1"/>
      <c r="AI95" s="1"/>
      <c r="AJ95" s="1"/>
      <c r="AK95" s="1"/>
    </row>
    <row r="96" spans="1:37" x14ac:dyDescent="0.25">
      <c r="A96" s="8"/>
      <c r="B96" s="8"/>
      <c r="C96" s="8"/>
      <c r="D96" s="8"/>
      <c r="E96" s="8"/>
      <c r="F96" s="8"/>
      <c r="G96" s="8"/>
      <c r="H96" s="8"/>
      <c r="I96" s="8"/>
      <c r="J96" s="8"/>
      <c r="K96" s="8"/>
      <c r="L96" s="8"/>
      <c r="M96" s="8"/>
      <c r="N96" s="8"/>
      <c r="O96" s="8"/>
      <c r="P96" s="8"/>
      <c r="Q96" s="8"/>
      <c r="R96" s="8"/>
      <c r="S96" s="8"/>
      <c r="T96" s="8"/>
      <c r="U96" s="8"/>
      <c r="V96" s="8"/>
      <c r="W96" s="8"/>
      <c r="X96" s="1"/>
      <c r="Y96" s="1"/>
      <c r="Z96" s="1"/>
      <c r="AA96" s="1"/>
      <c r="AB96" s="1"/>
      <c r="AC96" s="1"/>
      <c r="AD96" s="1"/>
      <c r="AE96" s="1"/>
      <c r="AF96" s="1"/>
      <c r="AG96" s="1"/>
      <c r="AH96" s="1"/>
      <c r="AI96" s="1"/>
      <c r="AJ96" s="1"/>
      <c r="AK96" s="1"/>
    </row>
    <row r="97" spans="1:37" x14ac:dyDescent="0.25">
      <c r="A97" s="8"/>
      <c r="B97" s="8"/>
      <c r="C97" s="8"/>
      <c r="D97" s="8"/>
      <c r="E97" s="8"/>
      <c r="F97" s="8"/>
      <c r="G97" s="8"/>
      <c r="H97" s="8"/>
      <c r="I97" s="8"/>
      <c r="J97" s="8"/>
      <c r="K97" s="8"/>
      <c r="L97" s="8"/>
      <c r="M97" s="8"/>
      <c r="N97" s="8"/>
      <c r="O97" s="8"/>
      <c r="P97" s="8"/>
      <c r="Q97" s="8"/>
      <c r="R97" s="8"/>
      <c r="S97" s="8"/>
      <c r="T97" s="8"/>
      <c r="U97" s="8"/>
      <c r="V97" s="8"/>
      <c r="W97" s="8"/>
      <c r="X97" s="1"/>
      <c r="Y97" s="1"/>
      <c r="Z97" s="1"/>
      <c r="AA97" s="1"/>
      <c r="AB97" s="1"/>
      <c r="AC97" s="1"/>
      <c r="AD97" s="1"/>
      <c r="AE97" s="1"/>
      <c r="AF97" s="1"/>
      <c r="AG97" s="1"/>
      <c r="AH97" s="1"/>
      <c r="AI97" s="1"/>
      <c r="AJ97" s="1"/>
      <c r="AK97" s="1"/>
    </row>
    <row r="98" spans="1:37" x14ac:dyDescent="0.25">
      <c r="A98" s="8"/>
      <c r="B98" s="8"/>
      <c r="C98" s="8"/>
      <c r="D98" s="8"/>
      <c r="E98" s="8"/>
      <c r="F98" s="8"/>
      <c r="G98" s="8"/>
      <c r="H98" s="8"/>
      <c r="I98" s="8"/>
      <c r="J98" s="8"/>
      <c r="K98" s="8"/>
      <c r="L98" s="8"/>
      <c r="M98" s="8"/>
      <c r="N98" s="8"/>
      <c r="O98" s="8"/>
      <c r="P98" s="8"/>
      <c r="Q98" s="8"/>
      <c r="R98" s="8"/>
      <c r="S98" s="8"/>
      <c r="T98" s="8"/>
      <c r="U98" s="8"/>
      <c r="V98" s="8"/>
      <c r="W98" s="8"/>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37" x14ac:dyDescent="0.25">
      <c r="B103" s="1"/>
      <c r="C103" s="1"/>
      <c r="D103" s="1"/>
      <c r="E103" s="1"/>
      <c r="F103" s="1"/>
      <c r="G103" s="1"/>
      <c r="H103" s="1"/>
      <c r="I103" s="1"/>
      <c r="J103" s="1"/>
      <c r="K103" s="1"/>
      <c r="L103" s="1"/>
      <c r="M103" s="1"/>
      <c r="N103" s="1"/>
      <c r="O103" s="1"/>
      <c r="P103" s="1"/>
      <c r="Q103" s="1"/>
      <c r="R103" s="1"/>
      <c r="S103" s="1"/>
      <c r="T103" s="1"/>
      <c r="U103" s="1"/>
      <c r="V103" s="1"/>
      <c r="W103" s="1"/>
      <c r="X103" s="1"/>
    </row>
    <row r="104" spans="1:37" x14ac:dyDescent="0.25">
      <c r="B104" s="1"/>
      <c r="C104" s="1"/>
      <c r="D104" s="1"/>
      <c r="E104" s="1"/>
      <c r="F104" s="1"/>
      <c r="G104" s="1"/>
      <c r="H104" s="1"/>
      <c r="I104" s="1"/>
      <c r="J104" s="1"/>
      <c r="V104" s="1"/>
      <c r="W104" s="1"/>
      <c r="X104" s="1"/>
    </row>
    <row r="105" spans="1:37" x14ac:dyDescent="0.25">
      <c r="B105" s="1"/>
      <c r="C105" s="1"/>
      <c r="D105" s="1"/>
      <c r="E105" s="1"/>
      <c r="F105" s="1"/>
      <c r="G105" s="1"/>
      <c r="H105" s="1"/>
      <c r="I105" s="1"/>
      <c r="J105" s="1"/>
      <c r="V105" s="1"/>
      <c r="W105" s="1"/>
      <c r="X105" s="1"/>
    </row>
    <row r="106" spans="1:37" x14ac:dyDescent="0.25">
      <c r="B106" s="1"/>
      <c r="C106" s="1"/>
      <c r="D106" s="1"/>
      <c r="E106" s="1"/>
      <c r="F106" s="1"/>
      <c r="G106" s="1"/>
      <c r="H106" s="1"/>
      <c r="I106" s="1"/>
      <c r="J106" s="1"/>
      <c r="V106" s="1"/>
      <c r="W106" s="1"/>
      <c r="X106" s="1"/>
    </row>
    <row r="107" spans="1:37" x14ac:dyDescent="0.25">
      <c r="B107" s="1"/>
      <c r="C107" s="1"/>
      <c r="D107" s="1"/>
      <c r="E107" s="1"/>
      <c r="F107" s="1"/>
      <c r="G107" s="1"/>
      <c r="H107" s="1"/>
      <c r="I107" s="1"/>
      <c r="J107" s="1"/>
      <c r="V107" s="1"/>
      <c r="W107" s="1"/>
      <c r="X107" s="1"/>
    </row>
    <row r="108" spans="1:37" x14ac:dyDescent="0.25">
      <c r="B108" s="1"/>
      <c r="C108" s="1"/>
      <c r="D108" s="1"/>
      <c r="E108" s="1"/>
      <c r="F108" s="1"/>
      <c r="G108" s="1"/>
      <c r="H108" s="1"/>
      <c r="I108" s="1"/>
      <c r="J108" s="1"/>
      <c r="V108" s="1"/>
      <c r="W108" s="1"/>
      <c r="X108" s="1"/>
    </row>
    <row r="109" spans="1:37" x14ac:dyDescent="0.25">
      <c r="B109" s="1"/>
      <c r="C109" s="1"/>
      <c r="D109" s="1"/>
      <c r="E109" s="1"/>
      <c r="F109" s="1"/>
      <c r="G109" s="1"/>
      <c r="H109" s="1"/>
      <c r="I109" s="1"/>
      <c r="J109" s="1"/>
      <c r="V109" s="1"/>
      <c r="W109" s="1"/>
      <c r="X109" s="1"/>
    </row>
    <row r="110" spans="1:37" x14ac:dyDescent="0.25">
      <c r="B110" s="1"/>
      <c r="C110" s="1"/>
      <c r="D110" s="1"/>
      <c r="E110" s="1"/>
      <c r="F110" s="1"/>
      <c r="G110" s="1"/>
      <c r="H110" s="1"/>
      <c r="I110" s="1"/>
      <c r="J110" s="1"/>
      <c r="V110" s="1"/>
      <c r="W110" s="1"/>
      <c r="X110" s="1"/>
    </row>
    <row r="111" spans="1:37" x14ac:dyDescent="0.25">
      <c r="B111" s="1"/>
      <c r="C111" s="1"/>
      <c r="D111" s="1"/>
      <c r="E111" s="1"/>
      <c r="F111" s="1"/>
      <c r="G111" s="1"/>
      <c r="H111" s="1"/>
      <c r="I111" s="1"/>
      <c r="J111" s="1"/>
    </row>
    <row r="112" spans="1:37" x14ac:dyDescent="0.25">
      <c r="B112" s="1"/>
      <c r="C112" s="1"/>
      <c r="D112" s="1"/>
      <c r="E112" s="1"/>
      <c r="F112" s="1"/>
      <c r="G112" s="1"/>
      <c r="H112" s="1"/>
      <c r="I112" s="1"/>
      <c r="J112" s="1"/>
    </row>
    <row r="113" spans="2:10" x14ac:dyDescent="0.25">
      <c r="B113" s="1"/>
      <c r="C113" s="1"/>
      <c r="D113" s="1"/>
      <c r="E113" s="1"/>
      <c r="F113" s="1"/>
      <c r="G113" s="1"/>
      <c r="H113" s="1"/>
      <c r="I113" s="1"/>
      <c r="J113" s="1"/>
    </row>
    <row r="114" spans="2:10" x14ac:dyDescent="0.25">
      <c r="B114" s="1"/>
      <c r="C114" s="1"/>
      <c r="D114" s="1"/>
      <c r="E114" s="1"/>
      <c r="F114" s="1"/>
      <c r="G114" s="1"/>
      <c r="H114" s="1"/>
      <c r="I114" s="1"/>
      <c r="J114" s="1"/>
    </row>
    <row r="115" spans="2:10" x14ac:dyDescent="0.25">
      <c r="B115" s="1"/>
      <c r="C115" s="1"/>
      <c r="D115" s="1"/>
      <c r="E115" s="1"/>
      <c r="F115" s="1"/>
      <c r="G115" s="1"/>
      <c r="H115" s="1"/>
      <c r="I115" s="1"/>
      <c r="J115" s="1"/>
    </row>
    <row r="116" spans="2:10" x14ac:dyDescent="0.25">
      <c r="B116" s="1"/>
      <c r="C116" s="1"/>
      <c r="D116" s="1"/>
      <c r="E116" s="1"/>
      <c r="F116" s="1"/>
      <c r="G116" s="1"/>
      <c r="H116" s="1"/>
      <c r="I116" s="1"/>
      <c r="J116" s="1"/>
    </row>
    <row r="117" spans="2:10" x14ac:dyDescent="0.25">
      <c r="B117" s="1"/>
      <c r="C117" s="1"/>
      <c r="D117" s="1"/>
      <c r="E117" s="1"/>
      <c r="F117" s="1"/>
      <c r="G117" s="1"/>
      <c r="H117" s="1"/>
      <c r="I117" s="1"/>
      <c r="J117" s="1"/>
    </row>
    <row r="118" spans="2:10" x14ac:dyDescent="0.25">
      <c r="B118" s="1"/>
      <c r="C118" s="1"/>
      <c r="D118" s="1"/>
      <c r="E118" s="1"/>
      <c r="F118" s="1"/>
      <c r="G118" s="1"/>
      <c r="H118" s="1"/>
      <c r="I118" s="1"/>
      <c r="J118" s="1"/>
    </row>
    <row r="119" spans="2:10" x14ac:dyDescent="0.25">
      <c r="B119" s="1"/>
      <c r="C119" s="1"/>
      <c r="D119" s="1"/>
      <c r="E119" s="1"/>
      <c r="F119" s="1"/>
      <c r="G119" s="1"/>
      <c r="H119" s="1"/>
      <c r="I119" s="1"/>
      <c r="J119" s="1"/>
    </row>
    <row r="120" spans="2:10" x14ac:dyDescent="0.25">
      <c r="B120" s="1"/>
      <c r="C120" s="1"/>
      <c r="D120" s="1"/>
      <c r="E120" s="1"/>
      <c r="F120" s="1"/>
      <c r="G120" s="1"/>
      <c r="H120" s="1"/>
      <c r="I120" s="1"/>
      <c r="J120" s="1"/>
    </row>
    <row r="121" spans="2:10" x14ac:dyDescent="0.25">
      <c r="B121" s="1"/>
      <c r="C121" s="1"/>
      <c r="D121" s="1"/>
      <c r="E121" s="1"/>
      <c r="F121" s="1"/>
      <c r="G121" s="1"/>
      <c r="H121" s="1"/>
      <c r="I121" s="1"/>
      <c r="J121" s="1"/>
    </row>
    <row r="122" spans="2:10" x14ac:dyDescent="0.25">
      <c r="B122" s="1"/>
      <c r="C122" s="1"/>
      <c r="D122" s="1"/>
      <c r="E122" s="1"/>
      <c r="F122" s="1"/>
      <c r="G122" s="1"/>
      <c r="H122" s="1"/>
      <c r="I122" s="1"/>
      <c r="J122" s="1"/>
    </row>
    <row r="123" spans="2:10" x14ac:dyDescent="0.25">
      <c r="B123" s="1"/>
      <c r="C123" s="1"/>
      <c r="D123" s="1"/>
      <c r="E123" s="1"/>
      <c r="F123" s="1"/>
      <c r="G123" s="1"/>
      <c r="H123" s="1"/>
      <c r="I123" s="1"/>
      <c r="J123" s="1"/>
    </row>
    <row r="124" spans="2:10" x14ac:dyDescent="0.25">
      <c r="B124" s="1"/>
      <c r="C124" s="1"/>
      <c r="D124" s="1"/>
      <c r="E124" s="1"/>
      <c r="F124" s="1"/>
      <c r="G124" s="1"/>
      <c r="H124" s="1"/>
      <c r="I124" s="1"/>
      <c r="J124" s="1"/>
    </row>
    <row r="125" spans="2:10" x14ac:dyDescent="0.25">
      <c r="B125" s="1"/>
      <c r="C125" s="1"/>
      <c r="D125" s="1"/>
      <c r="E125" s="1"/>
      <c r="F125" s="1"/>
      <c r="G125" s="1"/>
      <c r="H125" s="1"/>
      <c r="I125" s="1"/>
      <c r="J125" s="1"/>
    </row>
    <row r="126" spans="2:10" x14ac:dyDescent="0.25">
      <c r="B126" s="1"/>
      <c r="C126" s="1"/>
      <c r="D126" s="1"/>
      <c r="E126" s="1"/>
      <c r="F126" s="1"/>
      <c r="G126" s="1"/>
      <c r="H126" s="1"/>
      <c r="I126" s="1"/>
      <c r="J126" s="1"/>
    </row>
    <row r="127" spans="2:10" x14ac:dyDescent="0.25">
      <c r="B127" s="1"/>
      <c r="C127" s="1"/>
      <c r="D127" s="1"/>
      <c r="E127" s="1"/>
      <c r="F127" s="1"/>
      <c r="G127" s="1"/>
      <c r="H127" s="1"/>
      <c r="I127" s="1"/>
      <c r="J127" s="1"/>
    </row>
  </sheetData>
  <mergeCells count="60">
    <mergeCell ref="S3:W3"/>
    <mergeCell ref="I4:I5"/>
    <mergeCell ref="J4:K4"/>
    <mergeCell ref="L4:L5"/>
    <mergeCell ref="M4:M5"/>
    <mergeCell ref="V4:V5"/>
    <mergeCell ref="W4:W5"/>
    <mergeCell ref="A3:B5"/>
    <mergeCell ref="C3:E4"/>
    <mergeCell ref="F3:H4"/>
    <mergeCell ref="I3:M3"/>
    <mergeCell ref="N3:R3"/>
    <mergeCell ref="A6:A17"/>
    <mergeCell ref="A18:A29"/>
    <mergeCell ref="A35:B37"/>
    <mergeCell ref="C35:E36"/>
    <mergeCell ref="F35:H36"/>
    <mergeCell ref="I35:M35"/>
    <mergeCell ref="N35:R35"/>
    <mergeCell ref="S35:W35"/>
    <mergeCell ref="N4:N5"/>
    <mergeCell ref="O4:P4"/>
    <mergeCell ref="Q4:Q5"/>
    <mergeCell ref="R4:R5"/>
    <mergeCell ref="S4:S5"/>
    <mergeCell ref="T4:U4"/>
    <mergeCell ref="W36:W37"/>
    <mergeCell ref="I36:I37"/>
    <mergeCell ref="J36:K36"/>
    <mergeCell ref="L36:L37"/>
    <mergeCell ref="M36:M37"/>
    <mergeCell ref="N36:N37"/>
    <mergeCell ref="O36:P36"/>
    <mergeCell ref="Q36:Q37"/>
    <mergeCell ref="R36:R37"/>
    <mergeCell ref="S36:S37"/>
    <mergeCell ref="T36:U36"/>
    <mergeCell ref="V36:V37"/>
    <mergeCell ref="W63:W64"/>
    <mergeCell ref="A38:A49"/>
    <mergeCell ref="A50:A61"/>
    <mergeCell ref="A62:B64"/>
    <mergeCell ref="C62:E63"/>
    <mergeCell ref="F62:H63"/>
    <mergeCell ref="A65:A76"/>
    <mergeCell ref="A77:A88"/>
    <mergeCell ref="N62:R62"/>
    <mergeCell ref="S62:W62"/>
    <mergeCell ref="I63:I64"/>
    <mergeCell ref="J63:K63"/>
    <mergeCell ref="L63:L64"/>
    <mergeCell ref="M63:M64"/>
    <mergeCell ref="N63:N64"/>
    <mergeCell ref="O63:P63"/>
    <mergeCell ref="Q63:Q64"/>
    <mergeCell ref="R63:R64"/>
    <mergeCell ref="I62:M62"/>
    <mergeCell ref="S63:S64"/>
    <mergeCell ref="T63:U63"/>
    <mergeCell ref="V63:V64"/>
  </mergeCells>
  <pageMargins left="0.45" right="0.45" top="0.5" bottom="0.5" header="0.3" footer="0.3"/>
  <pageSetup orientation="landscape" r:id="rId1"/>
  <rowBreaks count="2" manualBreakCount="2">
    <brk id="34" max="16383" man="1"/>
    <brk id="61" max="16383" man="1"/>
  </rowBreaks>
  <colBreaks count="1" manualBreakCount="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RowColHeaders="0" showRuler="0" showWhiteSpace="0" view="pageLayout" zoomScale="90" zoomScaleNormal="100" zoomScalePageLayoutView="90" workbookViewId="0">
      <selection activeCell="B11" sqref="B11"/>
    </sheetView>
  </sheetViews>
  <sheetFormatPr defaultRowHeight="15" x14ac:dyDescent="0.25"/>
  <cols>
    <col min="1" max="1" width="26.5703125" customWidth="1"/>
    <col min="2" max="2" width="14.140625" customWidth="1"/>
    <col min="3" max="3" width="8.85546875" customWidth="1"/>
    <col min="4" max="4" width="13.85546875" customWidth="1"/>
    <col min="5" max="5" width="9.42578125" bestFit="1" customWidth="1"/>
    <col min="6" max="6" width="14" customWidth="1"/>
    <col min="7" max="7" width="9" customWidth="1"/>
    <col min="8" max="8" width="13" customWidth="1"/>
    <col min="9" max="9" width="15.85546875" customWidth="1"/>
  </cols>
  <sheetData>
    <row r="1" spans="1:9" x14ac:dyDescent="0.25">
      <c r="A1" s="7" t="s">
        <v>123</v>
      </c>
      <c r="B1" s="8"/>
      <c r="C1" s="8"/>
      <c r="D1" s="8"/>
      <c r="E1" s="8"/>
      <c r="F1" s="8"/>
      <c r="G1" s="8"/>
      <c r="H1" s="8"/>
      <c r="I1" s="206"/>
    </row>
    <row r="2" spans="1:9" x14ac:dyDescent="0.25">
      <c r="A2" s="7" t="s">
        <v>32</v>
      </c>
      <c r="B2" s="8"/>
      <c r="C2" s="8"/>
      <c r="D2" s="8"/>
      <c r="E2" s="8"/>
      <c r="F2" s="8"/>
      <c r="G2" s="8"/>
      <c r="H2" s="8"/>
      <c r="I2" s="199"/>
    </row>
    <row r="3" spans="1:9" x14ac:dyDescent="0.25">
      <c r="A3" s="17" t="s">
        <v>51</v>
      </c>
      <c r="B3" s="8"/>
      <c r="C3" s="8"/>
      <c r="D3" s="8"/>
      <c r="E3" s="8"/>
      <c r="F3" s="8"/>
      <c r="G3" s="8"/>
      <c r="H3" s="8"/>
      <c r="I3" s="8"/>
    </row>
    <row r="4" spans="1:9" x14ac:dyDescent="0.25">
      <c r="A4" s="17" t="s">
        <v>145</v>
      </c>
      <c r="B4" s="8"/>
      <c r="C4" s="8"/>
      <c r="D4" s="8"/>
      <c r="E4" s="8"/>
      <c r="F4" s="8"/>
      <c r="G4" s="8"/>
      <c r="H4" s="8"/>
      <c r="I4" s="8"/>
    </row>
    <row r="5" spans="1:9" x14ac:dyDescent="0.25">
      <c r="A5" s="94" t="s">
        <v>119</v>
      </c>
      <c r="B5" s="8"/>
      <c r="C5" s="8"/>
      <c r="D5" s="8"/>
      <c r="E5" s="8"/>
      <c r="F5" s="8"/>
      <c r="G5" s="8"/>
      <c r="H5" s="8"/>
      <c r="I5" s="8"/>
    </row>
    <row r="6" spans="1:9" x14ac:dyDescent="0.25">
      <c r="A6" s="8"/>
      <c r="B6" s="8"/>
      <c r="C6" s="8"/>
      <c r="D6" s="8"/>
      <c r="E6" s="8"/>
      <c r="F6" s="8"/>
      <c r="G6" s="8"/>
      <c r="H6" s="8"/>
      <c r="I6" s="8"/>
    </row>
    <row r="7" spans="1:9" x14ac:dyDescent="0.25">
      <c r="A7" s="79" t="s">
        <v>146</v>
      </c>
      <c r="B7" s="80"/>
      <c r="C7" s="80"/>
      <c r="D7" s="80"/>
      <c r="E7" s="80"/>
      <c r="F7" s="80"/>
      <c r="G7" s="80"/>
      <c r="H7" s="81"/>
      <c r="I7" s="52"/>
    </row>
    <row r="8" spans="1:9" ht="17.25" customHeight="1" x14ac:dyDescent="0.25">
      <c r="A8" s="183" t="s">
        <v>74</v>
      </c>
      <c r="B8" s="84" t="s">
        <v>124</v>
      </c>
      <c r="C8" s="185"/>
      <c r="D8" s="84" t="s">
        <v>135</v>
      </c>
      <c r="E8" s="185"/>
      <c r="F8" s="84" t="s">
        <v>136</v>
      </c>
      <c r="G8" s="185"/>
      <c r="H8" s="85" t="s">
        <v>72</v>
      </c>
      <c r="I8" s="52"/>
    </row>
    <row r="9" spans="1:9" ht="29.25" customHeight="1" x14ac:dyDescent="0.25">
      <c r="A9" s="183" t="s">
        <v>144</v>
      </c>
      <c r="B9" s="185"/>
      <c r="C9" s="185"/>
      <c r="D9" s="185"/>
      <c r="E9" s="185"/>
      <c r="F9" s="185"/>
      <c r="G9" s="185"/>
      <c r="H9" s="190"/>
      <c r="I9" s="52"/>
    </row>
    <row r="10" spans="1:9" ht="30" customHeight="1" x14ac:dyDescent="0.25">
      <c r="A10" s="93" t="s">
        <v>66</v>
      </c>
      <c r="B10" s="30" t="s">
        <v>33</v>
      </c>
      <c r="C10" s="30"/>
      <c r="D10" s="30" t="s">
        <v>33</v>
      </c>
      <c r="E10" s="30"/>
      <c r="F10" s="30" t="s">
        <v>33</v>
      </c>
      <c r="G10" s="83"/>
      <c r="H10" s="23" t="s">
        <v>116</v>
      </c>
      <c r="I10" s="23" t="s">
        <v>34</v>
      </c>
    </row>
    <row r="11" spans="1:9" x14ac:dyDescent="0.25">
      <c r="A11" s="184" t="s">
        <v>17</v>
      </c>
      <c r="B11" s="200">
        <v>0</v>
      </c>
      <c r="C11" s="91"/>
      <c r="D11" s="91">
        <v>0</v>
      </c>
      <c r="E11" s="91"/>
      <c r="F11" s="91">
        <v>0</v>
      </c>
      <c r="G11" s="91"/>
      <c r="H11" s="88">
        <f>(B11+D11+F11)*30</f>
        <v>0</v>
      </c>
      <c r="I11" s="89">
        <f>H11*12</f>
        <v>0</v>
      </c>
    </row>
    <row r="12" spans="1:9" x14ac:dyDescent="0.25">
      <c r="A12" s="180" t="s">
        <v>18</v>
      </c>
      <c r="B12" s="201">
        <v>0</v>
      </c>
      <c r="C12" s="91"/>
      <c r="D12" s="201">
        <v>0</v>
      </c>
      <c r="E12" s="91"/>
      <c r="F12" s="201">
        <v>0</v>
      </c>
      <c r="G12" s="91"/>
      <c r="H12" s="88">
        <f>(B12+D12+F12)*30</f>
        <v>0</v>
      </c>
      <c r="I12" s="90">
        <f>H12*12</f>
        <v>0</v>
      </c>
    </row>
    <row r="13" spans="1:9" ht="30" x14ac:dyDescent="0.25">
      <c r="A13" s="93" t="s">
        <v>67</v>
      </c>
      <c r="B13" s="30" t="s">
        <v>68</v>
      </c>
      <c r="C13" s="30" t="s">
        <v>114</v>
      </c>
      <c r="D13" s="30" t="s">
        <v>68</v>
      </c>
      <c r="E13" s="30" t="s">
        <v>114</v>
      </c>
      <c r="F13" s="30" t="s">
        <v>68</v>
      </c>
      <c r="G13" s="30" t="s">
        <v>114</v>
      </c>
      <c r="H13" s="30" t="s">
        <v>117</v>
      </c>
      <c r="I13" s="23" t="s">
        <v>34</v>
      </c>
    </row>
    <row r="14" spans="1:9" x14ac:dyDescent="0.25">
      <c r="A14" s="178" t="s">
        <v>148</v>
      </c>
      <c r="B14" s="92"/>
      <c r="C14" s="92" t="e">
        <f>B14/B9</f>
        <v>#DIV/0!</v>
      </c>
      <c r="D14" s="92"/>
      <c r="E14" s="92" t="e">
        <f>D14/D9</f>
        <v>#DIV/0!</v>
      </c>
      <c r="F14" s="92"/>
      <c r="G14" s="92" t="e">
        <f>F14/F9</f>
        <v>#DIV/0!</v>
      </c>
      <c r="H14" s="92">
        <f>B14+D14+F14</f>
        <v>0</v>
      </c>
      <c r="I14" s="186">
        <f>H14*12</f>
        <v>0</v>
      </c>
    </row>
    <row r="15" spans="1:9" x14ac:dyDescent="0.25">
      <c r="A15" s="178" t="s">
        <v>19</v>
      </c>
      <c r="B15" s="92"/>
      <c r="C15" s="92"/>
      <c r="D15" s="92">
        <v>0</v>
      </c>
      <c r="E15" s="92"/>
      <c r="F15" s="92">
        <v>0</v>
      </c>
      <c r="G15" s="92"/>
      <c r="H15" s="92">
        <f t="shared" ref="H15:H16" si="0">B15+D15+F15</f>
        <v>0</v>
      </c>
      <c r="I15" s="193">
        <f>H15*12</f>
        <v>0</v>
      </c>
    </row>
    <row r="16" spans="1:9" x14ac:dyDescent="0.25">
      <c r="A16" s="181" t="s">
        <v>55</v>
      </c>
      <c r="B16" s="191"/>
      <c r="C16" s="191"/>
      <c r="D16" s="191">
        <v>0</v>
      </c>
      <c r="E16" s="191"/>
      <c r="F16" s="191">
        <v>0</v>
      </c>
      <c r="G16" s="191"/>
      <c r="H16" s="92">
        <f t="shared" si="0"/>
        <v>0</v>
      </c>
      <c r="I16" s="194">
        <f>H16*12</f>
        <v>0</v>
      </c>
    </row>
    <row r="17" spans="1:9" ht="15" customHeight="1" x14ac:dyDescent="0.25">
      <c r="A17" s="95"/>
      <c r="B17" s="96"/>
      <c r="C17" s="96"/>
      <c r="D17" s="96"/>
      <c r="E17" s="96"/>
      <c r="F17" s="273" t="s">
        <v>65</v>
      </c>
      <c r="G17" s="273"/>
      <c r="H17" s="273"/>
      <c r="I17" s="87">
        <f>SUM(I14:I16)</f>
        <v>0</v>
      </c>
    </row>
    <row r="18" spans="1:9" ht="30" customHeight="1" x14ac:dyDescent="0.25">
      <c r="A18" s="182" t="s">
        <v>147</v>
      </c>
      <c r="B18" s="82" t="s">
        <v>69</v>
      </c>
      <c r="C18" s="82"/>
      <c r="D18" s="82" t="s">
        <v>70</v>
      </c>
      <c r="E18" s="82"/>
      <c r="F18" s="23" t="s">
        <v>115</v>
      </c>
      <c r="G18" s="23" t="s">
        <v>21</v>
      </c>
      <c r="H18" s="26" t="s">
        <v>118</v>
      </c>
      <c r="I18" s="23" t="s">
        <v>34</v>
      </c>
    </row>
    <row r="19" spans="1:9" x14ac:dyDescent="0.25">
      <c r="A19" s="178" t="s">
        <v>16</v>
      </c>
      <c r="B19" s="192">
        <v>0</v>
      </c>
      <c r="C19" s="192"/>
      <c r="D19" s="192">
        <v>0</v>
      </c>
      <c r="E19" s="192"/>
      <c r="F19" s="29">
        <v>0</v>
      </c>
      <c r="G19" s="202">
        <v>0</v>
      </c>
      <c r="H19" s="203">
        <f>B19*G19*8*20</f>
        <v>0</v>
      </c>
      <c r="I19" s="160">
        <f>H19*12</f>
        <v>0</v>
      </c>
    </row>
    <row r="20" spans="1:9" x14ac:dyDescent="0.25">
      <c r="A20" s="178" t="s">
        <v>20</v>
      </c>
      <c r="B20" s="192">
        <v>0</v>
      </c>
      <c r="C20" s="192"/>
      <c r="D20" s="192">
        <v>0</v>
      </c>
      <c r="E20" s="192"/>
      <c r="F20" s="29">
        <v>0</v>
      </c>
      <c r="G20" s="202">
        <v>0</v>
      </c>
      <c r="H20" s="203">
        <f t="shared" ref="H20:H21" si="1">B20*G20*8*20</f>
        <v>0</v>
      </c>
      <c r="I20" s="179">
        <f t="shared" ref="I20:I21" si="2">H20*12</f>
        <v>0</v>
      </c>
    </row>
    <row r="21" spans="1:9" ht="15.75" thickBot="1" x14ac:dyDescent="0.3">
      <c r="A21" s="180" t="s">
        <v>31</v>
      </c>
      <c r="B21" s="192">
        <v>0</v>
      </c>
      <c r="C21" s="28"/>
      <c r="D21" s="28">
        <v>0</v>
      </c>
      <c r="E21" s="28"/>
      <c r="F21" s="86">
        <v>0</v>
      </c>
      <c r="G21" s="204">
        <v>0</v>
      </c>
      <c r="H21" s="203">
        <f t="shared" si="1"/>
        <v>0</v>
      </c>
      <c r="I21" s="179">
        <f t="shared" si="2"/>
        <v>0</v>
      </c>
    </row>
    <row r="22" spans="1:9" ht="15.75" thickTop="1" x14ac:dyDescent="0.25">
      <c r="A22" s="195"/>
      <c r="B22" s="195"/>
      <c r="C22" s="195"/>
      <c r="D22" s="196"/>
      <c r="E22" s="196"/>
      <c r="F22" s="272" t="s">
        <v>71</v>
      </c>
      <c r="G22" s="272"/>
      <c r="H22" s="272"/>
      <c r="I22" s="167">
        <f>SUM(I11:I12)+SUM(I14:I16)+SUM(I19:I21)</f>
        <v>0</v>
      </c>
    </row>
    <row r="23" spans="1:9" x14ac:dyDescent="0.25">
      <c r="A23" s="8"/>
      <c r="B23" s="8"/>
      <c r="C23" s="8"/>
      <c r="D23" s="8"/>
      <c r="E23" s="8"/>
      <c r="F23" s="8"/>
      <c r="G23" s="8"/>
      <c r="H23" s="8"/>
      <c r="I23" s="8"/>
    </row>
    <row r="24" spans="1:9" x14ac:dyDescent="0.25">
      <c r="A24" s="8"/>
      <c r="B24" s="8"/>
      <c r="C24" s="8"/>
      <c r="D24" s="8"/>
      <c r="E24" s="8"/>
      <c r="F24" s="8"/>
      <c r="G24" s="8"/>
      <c r="H24" s="8"/>
      <c r="I24" s="8"/>
    </row>
    <row r="25" spans="1:9" x14ac:dyDescent="0.25">
      <c r="A25" s="8"/>
      <c r="B25" s="8"/>
      <c r="C25" s="8"/>
      <c r="D25" s="8"/>
      <c r="E25" s="8"/>
      <c r="F25" s="8"/>
      <c r="G25" s="8"/>
      <c r="H25" s="8"/>
      <c r="I25" s="8"/>
    </row>
    <row r="26" spans="1:9" x14ac:dyDescent="0.25">
      <c r="A26" s="8"/>
      <c r="B26" s="8"/>
      <c r="C26" s="8"/>
      <c r="D26" s="8"/>
      <c r="E26" s="8"/>
      <c r="F26" s="8"/>
      <c r="G26" s="8"/>
      <c r="H26" s="8"/>
      <c r="I26" s="8"/>
    </row>
    <row r="27" spans="1:9" x14ac:dyDescent="0.25">
      <c r="A27" s="8"/>
      <c r="B27" s="8"/>
      <c r="C27" s="8"/>
      <c r="D27" s="8"/>
      <c r="E27" s="8"/>
      <c r="F27" s="8"/>
      <c r="G27" s="8"/>
      <c r="H27" s="8"/>
      <c r="I27" s="8"/>
    </row>
    <row r="28" spans="1:9" x14ac:dyDescent="0.25">
      <c r="A28" s="8"/>
      <c r="B28" s="8"/>
      <c r="C28" s="8"/>
      <c r="D28" s="8"/>
      <c r="E28" s="8"/>
      <c r="F28" s="8"/>
      <c r="G28" s="8"/>
      <c r="H28" s="8"/>
      <c r="I28" s="8"/>
    </row>
    <row r="29" spans="1:9" x14ac:dyDescent="0.25">
      <c r="A29" s="8"/>
      <c r="B29" s="8"/>
      <c r="C29" s="8"/>
      <c r="D29" s="8"/>
      <c r="E29" s="8"/>
      <c r="F29" s="8"/>
      <c r="G29" s="8"/>
      <c r="H29" s="8"/>
      <c r="I29" s="8"/>
    </row>
    <row r="30" spans="1:9" x14ac:dyDescent="0.25">
      <c r="A30" s="8"/>
      <c r="B30" s="8"/>
      <c r="C30" s="8"/>
      <c r="D30" s="8"/>
      <c r="E30" s="8"/>
      <c r="F30" s="8"/>
      <c r="G30" s="8"/>
      <c r="H30" s="8"/>
      <c r="I30" s="8"/>
    </row>
    <row r="31" spans="1:9" x14ac:dyDescent="0.25">
      <c r="A31" s="8"/>
      <c r="B31" s="8"/>
      <c r="C31" s="8"/>
      <c r="D31" s="8"/>
      <c r="E31" s="8"/>
      <c r="F31" s="8"/>
      <c r="G31" s="8"/>
      <c r="H31" s="8"/>
      <c r="I31" s="8"/>
    </row>
    <row r="32" spans="1:9" x14ac:dyDescent="0.25">
      <c r="A32" s="8"/>
      <c r="B32" s="8"/>
      <c r="C32" s="8"/>
      <c r="D32" s="8"/>
      <c r="E32" s="8"/>
      <c r="F32" s="8"/>
      <c r="G32" s="8"/>
      <c r="H32" s="8"/>
      <c r="I32" s="8"/>
    </row>
  </sheetData>
  <mergeCells count="2">
    <mergeCell ref="F22:H22"/>
    <mergeCell ref="F17:H17"/>
  </mergeCells>
  <pageMargins left="0.45" right="0.45" top="1" bottom="0.5" header="0.5" footer="0.3"/>
  <pageSetup orientation="landscape" r:id="rId1"/>
  <headerFooter>
    <oddHeader>&amp;C &amp;R&amp;"-,Italic"&amp;8&amp;G
Developed by Mathematica Policy Research</oddHeader>
    <oddFooter xml:space="preserve">&amp;C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RowColHeaders="0" showRuler="0" showWhiteSpace="0" view="pageLayout" zoomScale="90" zoomScaleNormal="100" zoomScalePageLayoutView="90" workbookViewId="0">
      <selection activeCell="B16" sqref="B16"/>
    </sheetView>
  </sheetViews>
  <sheetFormatPr defaultRowHeight="12.75" x14ac:dyDescent="0.2"/>
  <cols>
    <col min="1" max="1" width="8" style="3" customWidth="1"/>
    <col min="2" max="3" width="11.85546875" style="3" customWidth="1"/>
    <col min="4" max="4" width="12.5703125" style="3" customWidth="1"/>
    <col min="5" max="5" width="11" style="3" customWidth="1"/>
    <col min="6" max="6" width="14.28515625" style="3" customWidth="1"/>
    <col min="7" max="7" width="14" style="3" customWidth="1"/>
    <col min="8" max="8" width="13.5703125" style="3" customWidth="1"/>
    <col min="9" max="9" width="12.140625" style="3" customWidth="1"/>
    <col min="10" max="10" width="13.7109375" style="3" customWidth="1"/>
    <col min="11" max="16384" width="9.140625" style="3"/>
  </cols>
  <sheetData>
    <row r="1" spans="1:10" ht="15" x14ac:dyDescent="0.25">
      <c r="A1" s="7" t="s">
        <v>123</v>
      </c>
      <c r="B1" s="8"/>
      <c r="C1" s="8"/>
      <c r="D1" s="8"/>
      <c r="E1" s="8"/>
      <c r="F1" s="8"/>
      <c r="G1" s="8"/>
      <c r="H1" s="10"/>
      <c r="I1" s="8"/>
      <c r="J1" s="206"/>
    </row>
    <row r="2" spans="1:10" ht="15" x14ac:dyDescent="0.25">
      <c r="A2" s="7" t="s">
        <v>57</v>
      </c>
      <c r="B2" s="8"/>
      <c r="C2" s="8"/>
      <c r="D2" s="8"/>
      <c r="E2" s="8"/>
      <c r="F2" s="8"/>
      <c r="G2" s="8"/>
      <c r="H2" s="10"/>
      <c r="I2" s="8"/>
      <c r="J2" s="199"/>
    </row>
    <row r="3" spans="1:10" ht="15" x14ac:dyDescent="0.25">
      <c r="A3" s="10"/>
      <c r="B3" s="8"/>
      <c r="C3" s="8"/>
      <c r="D3" s="8"/>
      <c r="E3" s="8"/>
      <c r="F3" s="8"/>
      <c r="G3" s="8"/>
      <c r="H3" s="8"/>
      <c r="I3" s="8"/>
      <c r="J3" s="10"/>
    </row>
    <row r="4" spans="1:10" x14ac:dyDescent="0.2">
      <c r="A4" s="46" t="s">
        <v>49</v>
      </c>
      <c r="B4" s="11"/>
      <c r="C4" s="11"/>
      <c r="D4" s="11"/>
      <c r="E4" s="11"/>
      <c r="F4" s="11"/>
      <c r="G4" s="11"/>
      <c r="H4" s="11"/>
      <c r="I4" s="11"/>
      <c r="J4" s="10"/>
    </row>
    <row r="5" spans="1:10" x14ac:dyDescent="0.2">
      <c r="A5" s="18" t="s">
        <v>157</v>
      </c>
      <c r="B5" s="11"/>
      <c r="C5" s="11"/>
      <c r="D5" s="11"/>
      <c r="E5" s="11"/>
      <c r="F5" s="11"/>
      <c r="G5" s="11"/>
      <c r="H5" s="11"/>
      <c r="I5" s="11"/>
      <c r="J5" s="10"/>
    </row>
    <row r="6" spans="1:10" x14ac:dyDescent="0.2">
      <c r="A6" s="17" t="s">
        <v>149</v>
      </c>
      <c r="B6" s="11"/>
      <c r="C6" s="11"/>
      <c r="D6" s="11"/>
      <c r="E6" s="11"/>
      <c r="F6" s="11"/>
      <c r="G6" s="11"/>
      <c r="H6" s="11"/>
      <c r="I6" s="11"/>
      <c r="J6" s="10"/>
    </row>
    <row r="7" spans="1:10" x14ac:dyDescent="0.2">
      <c r="A7" s="17" t="s">
        <v>150</v>
      </c>
      <c r="B7" s="11"/>
      <c r="C7" s="11"/>
      <c r="D7" s="11"/>
      <c r="E7" s="11"/>
      <c r="F7" s="11"/>
      <c r="G7" s="11"/>
      <c r="H7" s="11"/>
      <c r="I7" s="11"/>
      <c r="J7" s="10"/>
    </row>
    <row r="8" spans="1:10" x14ac:dyDescent="0.2">
      <c r="A8" s="17" t="s">
        <v>151</v>
      </c>
      <c r="B8" s="11"/>
      <c r="C8" s="11"/>
      <c r="D8" s="11"/>
      <c r="E8" s="11"/>
      <c r="F8" s="11"/>
      <c r="G8" s="11"/>
      <c r="H8" s="11"/>
      <c r="I8" s="11"/>
      <c r="J8" s="10"/>
    </row>
    <row r="9" spans="1:10" x14ac:dyDescent="0.2">
      <c r="A9" s="17" t="s">
        <v>52</v>
      </c>
      <c r="B9" s="11"/>
      <c r="C9" s="11"/>
      <c r="D9" s="11"/>
      <c r="E9" s="11"/>
      <c r="F9" s="11"/>
      <c r="G9" s="11"/>
      <c r="H9" s="11"/>
      <c r="I9" s="11"/>
      <c r="J9" s="10"/>
    </row>
    <row r="10" spans="1:10" ht="14.25" customHeight="1" x14ac:dyDescent="0.2">
      <c r="A10" s="17" t="s">
        <v>53</v>
      </c>
      <c r="B10" s="11"/>
      <c r="C10" s="11"/>
      <c r="D10" s="11"/>
      <c r="E10" s="11"/>
      <c r="F10" s="11"/>
      <c r="G10" s="11"/>
      <c r="H10" s="11"/>
      <c r="I10" s="11"/>
      <c r="J10" s="10"/>
    </row>
    <row r="11" spans="1:10" ht="13.5" customHeight="1" x14ac:dyDescent="0.2">
      <c r="A11" s="17"/>
      <c r="B11" s="11"/>
      <c r="C11" s="11"/>
      <c r="D11" s="11"/>
      <c r="E11" s="11"/>
      <c r="F11" s="11"/>
      <c r="G11" s="11"/>
      <c r="H11" s="11"/>
      <c r="I11" s="11"/>
      <c r="J11" s="10"/>
    </row>
    <row r="12" spans="1:10" ht="15" x14ac:dyDescent="0.25">
      <c r="A12" s="7" t="s">
        <v>129</v>
      </c>
      <c r="B12" s="11"/>
      <c r="C12" s="11"/>
      <c r="D12" s="11"/>
      <c r="E12" s="11"/>
      <c r="F12" s="11"/>
      <c r="G12" s="11"/>
      <c r="H12" s="11"/>
      <c r="I12" s="47"/>
      <c r="J12" s="48"/>
    </row>
    <row r="13" spans="1:10" x14ac:dyDescent="0.2">
      <c r="A13" s="14"/>
      <c r="B13" s="227" t="s">
        <v>130</v>
      </c>
      <c r="C13" s="227"/>
      <c r="D13" s="227"/>
      <c r="E13" s="227"/>
      <c r="F13" s="227"/>
      <c r="G13" s="227"/>
      <c r="H13" s="227"/>
      <c r="I13" s="227"/>
      <c r="J13" s="228"/>
    </row>
    <row r="14" spans="1:10" ht="15" customHeight="1" x14ac:dyDescent="0.2">
      <c r="A14" s="35"/>
      <c r="B14" s="236" t="s">
        <v>44</v>
      </c>
      <c r="C14" s="230" t="s">
        <v>36</v>
      </c>
      <c r="D14" s="232" t="s">
        <v>38</v>
      </c>
      <c r="E14" s="230" t="s">
        <v>37</v>
      </c>
      <c r="F14" s="238" t="s">
        <v>41</v>
      </c>
      <c r="G14" s="234" t="s">
        <v>39</v>
      </c>
      <c r="H14" s="49"/>
      <c r="I14" s="223" t="s">
        <v>28</v>
      </c>
      <c r="J14" s="224"/>
    </row>
    <row r="15" spans="1:10" s="13" customFormat="1" ht="37.5" customHeight="1" x14ac:dyDescent="0.2">
      <c r="A15" s="43" t="s">
        <v>1</v>
      </c>
      <c r="B15" s="237"/>
      <c r="C15" s="231"/>
      <c r="D15" s="233"/>
      <c r="E15" s="231"/>
      <c r="F15" s="231"/>
      <c r="G15" s="235"/>
      <c r="H15" s="198" t="s">
        <v>58</v>
      </c>
      <c r="I15" s="40" t="s">
        <v>30</v>
      </c>
      <c r="J15" s="41" t="s">
        <v>29</v>
      </c>
    </row>
    <row r="16" spans="1:10" x14ac:dyDescent="0.2">
      <c r="A16" s="5" t="s">
        <v>0</v>
      </c>
      <c r="B16" s="5"/>
      <c r="C16" s="126"/>
      <c r="D16" s="126"/>
      <c r="E16" s="127">
        <f ca="1">IF( D16="",C16, IF( CELL("type", D16) = "v", D16))</f>
        <v>0</v>
      </c>
      <c r="F16" s="134">
        <f ca="1">((B16*'3. Service Use - Pop. 1'!I$18*'3. Service Use - Pop. 1'!I$50)+
(B16*'3. Service Use - Pop. 1'!I$21*'3. Service Use - Pop. 1'!I$53)+
(B16*'3. Service Use - Pop. 1'!I$24*'3. Service Use - Pop. 1'!I$56)+
(B16*'3. Service Use - Pop. 1'!I$27*'3. Service Use - Pop. 1'!I$59))*(1-E16) +
((B16*'3. Service Use - Pop. 1'!$I6*'3. Service Use - Pop. 1'!I$38) +
(B16*'3. Service Use - Pop. 1'!I$9*'3. Service Use - Pop. 1'!I$41)+
(B16*'3. Service Use - Pop. 1'!I$12*'3. Service Use - Pop. 1'!I$44)+
(B16*'3. Service Use - Pop. 1'!I$15*'3. Service Use - Pop. 1'!I$47))*E16</f>
        <v>0</v>
      </c>
      <c r="G16" s="135">
        <f>(B16*'3. Service Use - Pop. 1'!I$18*'3. Service Use - Pop. 1'!I$50)+
(B16*'3. Service Use - Pop. 1'!I$21*'3. Service Use - Pop. 1'!I$53)+
(B16*'3. Service Use - Pop. 1'!I$24*'3. Service Use - Pop. 1'!I$56)+
(B16*'3. Service Use - Pop. 1'!I$27*'3. Service Use - Pop. 1'!I$59)</f>
        <v>0</v>
      </c>
      <c r="H16" s="136">
        <f ca="1">G16-F16</f>
        <v>0</v>
      </c>
      <c r="I16" s="136" t="e">
        <f ca="1">H16-1.96*(#REF!/SQRT(B16))</f>
        <v>#REF!</v>
      </c>
      <c r="J16" s="187" t="e">
        <f ca="1">H16+1.96*(#REF!/SQRT(B16))</f>
        <v>#REF!</v>
      </c>
    </row>
    <row r="17" spans="1:10" x14ac:dyDescent="0.2">
      <c r="A17" s="5" t="s">
        <v>2</v>
      </c>
      <c r="B17" s="5"/>
      <c r="C17" s="127"/>
      <c r="D17" s="127"/>
      <c r="E17" s="127">
        <f t="shared" ref="E17:E18" ca="1" si="0">IF( D17="",C17, IF( CELL("type", D17) = "v", D17))</f>
        <v>0</v>
      </c>
      <c r="F17" s="134">
        <f ca="1">((B17*'3. Service Use - Pop. 1'!I$19*'3. Service Use - Pop. 1'!I$51)+
(B17*'3. Service Use - Pop. 1'!I$22*'3. Service Use - Pop. 1'!I$54)+
(B17*'3. Service Use - Pop. 1'!I$25*'3. Service Use - Pop. 1'!I$57)+
(B17*'3. Service Use - Pop. 1'!I$28*'3. Service Use - Pop. 1'!I$60))*(1-E17) +
((B17*'3. Service Use - Pop. 1'!I$7*'3. Service Use - Pop. 1'!I$39) +
(B17*'3. Service Use - Pop. 1'!I$10*'3. Service Use - Pop. 1'!I$42)+
(B17*'3. Service Use - Pop. 1'!I$13*'3. Service Use - Pop. 1'!I$45)+
(B17*'3. Service Use - Pop. 1'!I$16*'3. Service Use - Pop. 1'!I$48))*E17</f>
        <v>0</v>
      </c>
      <c r="G17" s="135">
        <f>(B17*'3. Service Use - Pop. 1'!I$19*'3. Service Use - Pop. 1'!I$51)+
(B17*'3. Service Use - Pop. 1'!I$22*'3. Service Use - Pop. 1'!I$54)+
(B17*'3. Service Use - Pop. 1'!I$25*'3. Service Use - Pop. 1'!I$57)+
(B17*'3. Service Use - Pop. 1'!I$28*'3. Service Use - Pop. 1'!I$60)</f>
        <v>0</v>
      </c>
      <c r="H17" s="136">
        <f ca="1">G17-F17</f>
        <v>0</v>
      </c>
      <c r="I17" s="136" t="e">
        <f ca="1">H17-1.96*(#REF!/SQRT(B17))</f>
        <v>#REF!</v>
      </c>
      <c r="J17" s="188" t="e">
        <f ca="1">H17+1.96*(#REF!/SQRT(B17))</f>
        <v>#REF!</v>
      </c>
    </row>
    <row r="18" spans="1:10" x14ac:dyDescent="0.2">
      <c r="A18" s="6" t="s">
        <v>3</v>
      </c>
      <c r="B18" s="6"/>
      <c r="C18" s="128"/>
      <c r="D18" s="128"/>
      <c r="E18" s="128">
        <f t="shared" ca="1" si="0"/>
        <v>0</v>
      </c>
      <c r="F18" s="137">
        <f ca="1">((B18*'3. Service Use - Pop. 1'!I$20*'3. Service Use - Pop. 1'!I$52)+
(B18*'3. Service Use - Pop. 1'!I$23*'3. Service Use - Pop. 1'!I$55)+
(B18*'3. Service Use - Pop. 1'!I$26*'3. Service Use - Pop. 1'!I$58)+
(B18*'3. Service Use - Pop. 1'!I$29*'3. Service Use - Pop. 1'!I$61))*(1-E18) +
((B18*'3. Service Use - Pop. 1'!I$8*'3. Service Use - Pop. 1'!I$40) +
(B18*'3. Service Use - Pop. 1'!I$11*'3. Service Use - Pop. 1'!I$43)+
(B18*'3. Service Use - Pop. 1'!I$14*'3. Service Use - Pop. 1'!I$46)+
(B18*'3. Service Use - Pop. 1'!I$17*'3. Service Use - Pop. 1'!I$49))*E18</f>
        <v>0</v>
      </c>
      <c r="G18" s="138">
        <f>(B18*'3. Service Use - Pop. 1'!I$20*'3. Service Use - Pop. 1'!I$52)+
(B18*'3. Service Use - Pop. 1'!I$23*'3. Service Use - Pop. 1'!I$55)+
(B18*'3. Service Use - Pop. 1'!I$26*'3. Service Use - Pop. 1'!I$58)+
(B18*'3. Service Use - Pop. 1'!I$29*'3. Service Use - Pop. 1'!I$61)</f>
        <v>0</v>
      </c>
      <c r="H18" s="139">
        <f ca="1">G18-F18</f>
        <v>0</v>
      </c>
      <c r="I18" s="136" t="e">
        <f ca="1">H18-1.96*(#REF!/SQRT(B18))</f>
        <v>#REF!</v>
      </c>
      <c r="J18" s="188" t="e">
        <f ca="1">H18+1.96*(#REF!/SQRT(B18))</f>
        <v>#REF!</v>
      </c>
    </row>
    <row r="19" spans="1:10" x14ac:dyDescent="0.2">
      <c r="A19" s="14"/>
      <c r="B19" s="227" t="s">
        <v>131</v>
      </c>
      <c r="C19" s="227"/>
      <c r="D19" s="227"/>
      <c r="E19" s="227"/>
      <c r="F19" s="229"/>
      <c r="G19" s="227"/>
      <c r="H19" s="227"/>
      <c r="I19" s="227"/>
      <c r="J19" s="228"/>
    </row>
    <row r="20" spans="1:10" ht="15" customHeight="1" x14ac:dyDescent="0.2">
      <c r="A20" s="35"/>
      <c r="B20" s="236" t="s">
        <v>44</v>
      </c>
      <c r="C20" s="230" t="s">
        <v>36</v>
      </c>
      <c r="D20" s="232" t="s">
        <v>38</v>
      </c>
      <c r="E20" s="230" t="s">
        <v>37</v>
      </c>
      <c r="F20" s="230" t="s">
        <v>42</v>
      </c>
      <c r="G20" s="234" t="s">
        <v>43</v>
      </c>
      <c r="H20" s="49"/>
      <c r="I20" s="223" t="s">
        <v>28</v>
      </c>
      <c r="J20" s="224"/>
    </row>
    <row r="21" spans="1:10" ht="36" customHeight="1" x14ac:dyDescent="0.2">
      <c r="A21" s="43" t="s">
        <v>1</v>
      </c>
      <c r="B21" s="237"/>
      <c r="C21" s="231"/>
      <c r="D21" s="233"/>
      <c r="E21" s="231"/>
      <c r="F21" s="231"/>
      <c r="G21" s="235"/>
      <c r="H21" s="198" t="s">
        <v>58</v>
      </c>
      <c r="I21" s="40" t="s">
        <v>30</v>
      </c>
      <c r="J21" s="41" t="s">
        <v>29</v>
      </c>
    </row>
    <row r="22" spans="1:10" x14ac:dyDescent="0.2">
      <c r="A22" s="5" t="s">
        <v>0</v>
      </c>
      <c r="B22" s="5"/>
      <c r="C22" s="126"/>
      <c r="D22" s="126"/>
      <c r="E22" s="127">
        <f ca="1">IF( D22="",C22, IF( CELL("type", D22) = "v", D22))</f>
        <v>0</v>
      </c>
      <c r="F22" s="134" t="e">
        <f ca="1">((B22*#REF!*#REF!)+
(B22*#REF!*#REF!)+
(B22*#REF!*#REF!)+
(B22*#REF!*#REF!))*(1-E22) +
((B22*#REF!*#REF!) +
(B22*#REF!*#REF!)+
(B22*#REF!*#REF!)+
(B22*#REF!*#REF!))*E22</f>
        <v>#REF!</v>
      </c>
      <c r="G22" s="135" t="e">
        <f>(B22*#REF!*#REF!)+
(B22*#REF!*#REF!)+
(B22*#REF!*#REF!)+
(B22*#REF!*#REF!)</f>
        <v>#REF!</v>
      </c>
      <c r="H22" s="136" t="e">
        <f ca="1">G22-F22</f>
        <v>#REF!</v>
      </c>
      <c r="I22" s="136" t="e">
        <f ca="1">H22-1.96*(#REF!/SQRT(B22))</f>
        <v>#REF!</v>
      </c>
      <c r="J22" s="187" t="e">
        <f ca="1">H22+1.96*(#REF!/SQRT(B22))</f>
        <v>#REF!</v>
      </c>
    </row>
    <row r="23" spans="1:10" x14ac:dyDescent="0.2">
      <c r="A23" s="5" t="s">
        <v>2</v>
      </c>
      <c r="B23" s="5"/>
      <c r="C23" s="127"/>
      <c r="D23" s="127"/>
      <c r="E23" s="127">
        <f t="shared" ref="E23:E24" ca="1" si="1">IF( D23="",C23, IF( CELL("type", D23) = "v", D23))</f>
        <v>0</v>
      </c>
      <c r="F23" s="134" t="e">
        <f ca="1">((B23*#REF!*#REF!)+
(B23*#REF!*#REF!)+
(B23*#REF!*#REF!)+
(B23*#REF!*#REF!))*(1-E23) +
((B23*#REF!*#REF!) +
(B23*#REF!*#REF!)+
(B23*#REF!*#REF!)+
(B23*#REF!*#REF!))*E23</f>
        <v>#REF!</v>
      </c>
      <c r="G23" s="146" t="e">
        <f>(B23*#REF!*#REF!)+
(B23*#REF!*#REF!)+
(B23*#REF!*#REF!)+
(B23*#REF!*#REF!)</f>
        <v>#REF!</v>
      </c>
      <c r="H23" s="136" t="e">
        <f ca="1">G23-F23</f>
        <v>#REF!</v>
      </c>
      <c r="I23" s="136" t="e">
        <f ca="1">H23-1.96*(#REF!/SQRT(B23))</f>
        <v>#REF!</v>
      </c>
      <c r="J23" s="188" t="e">
        <f ca="1">H23+1.96*(#REF!/SQRT(B23))</f>
        <v>#REF!</v>
      </c>
    </row>
    <row r="24" spans="1:10" x14ac:dyDescent="0.2">
      <c r="A24" s="6" t="s">
        <v>3</v>
      </c>
      <c r="B24" s="6"/>
      <c r="C24" s="128"/>
      <c r="D24" s="128"/>
      <c r="E24" s="128">
        <f t="shared" ca="1" si="1"/>
        <v>0</v>
      </c>
      <c r="F24" s="137" t="e">
        <f ca="1">((B24*#REF!*#REF!)+
(B24*#REF!*#REF!)+
(B24*#REF!*#REF!)+
(B24*#REF!*#REF!))*(1-E24) +
((B24*#REF!*#REF!)+
(B24*#REF!*#REF!)+
(B24*#REF!*#REF!)+
(B24*#REF!*#REF!))*E24</f>
        <v>#REF!</v>
      </c>
      <c r="G24" s="138" t="e">
        <f>(B24*#REF!*#REF!)+
(B24*#REF!*#REF!)+
(B24*#REF!*#REF!)+
(B24*#REF!*#REF!)</f>
        <v>#REF!</v>
      </c>
      <c r="H24" s="139" t="e">
        <f ca="1">G24-F24</f>
        <v>#REF!</v>
      </c>
      <c r="I24" s="143" t="e">
        <f ca="1">H24-1.96*(#REF!/SQRT(B24))</f>
        <v>#REF!</v>
      </c>
      <c r="J24" s="189" t="e">
        <f ca="1">H24+1.96*(#REF!/SQRT(B24))</f>
        <v>#REF!</v>
      </c>
    </row>
    <row r="25" spans="1:10" ht="15" x14ac:dyDescent="0.25">
      <c r="A25" s="7" t="s">
        <v>133</v>
      </c>
      <c r="B25" s="11"/>
      <c r="C25" s="11"/>
      <c r="D25" s="11"/>
      <c r="E25" s="11"/>
      <c r="F25" s="11"/>
      <c r="G25" s="11"/>
      <c r="H25" s="11"/>
      <c r="I25" s="16"/>
      <c r="J25" s="36"/>
    </row>
    <row r="26" spans="1:10" x14ac:dyDescent="0.2">
      <c r="A26" s="14"/>
      <c r="B26" s="227" t="s">
        <v>130</v>
      </c>
      <c r="C26" s="227"/>
      <c r="D26" s="227"/>
      <c r="E26" s="227"/>
      <c r="F26" s="227"/>
      <c r="G26" s="227"/>
      <c r="H26" s="227"/>
      <c r="I26" s="227"/>
      <c r="J26" s="228"/>
    </row>
    <row r="27" spans="1:10" ht="15" customHeight="1" x14ac:dyDescent="0.2">
      <c r="A27" s="35"/>
      <c r="B27" s="236" t="s">
        <v>44</v>
      </c>
      <c r="C27" s="230" t="s">
        <v>36</v>
      </c>
      <c r="D27" s="232" t="s">
        <v>38</v>
      </c>
      <c r="E27" s="230" t="s">
        <v>37</v>
      </c>
      <c r="F27" s="230" t="s">
        <v>41</v>
      </c>
      <c r="G27" s="234" t="s">
        <v>39</v>
      </c>
      <c r="H27" s="49"/>
      <c r="I27" s="223" t="s">
        <v>28</v>
      </c>
      <c r="J27" s="224"/>
    </row>
    <row r="28" spans="1:10" s="13" customFormat="1" ht="37.5" customHeight="1" x14ac:dyDescent="0.2">
      <c r="A28" s="43" t="s">
        <v>1</v>
      </c>
      <c r="B28" s="237"/>
      <c r="C28" s="231"/>
      <c r="D28" s="233"/>
      <c r="E28" s="231"/>
      <c r="F28" s="231"/>
      <c r="G28" s="235"/>
      <c r="H28" s="198" t="s">
        <v>58</v>
      </c>
      <c r="I28" s="40" t="s">
        <v>30</v>
      </c>
      <c r="J28" s="41" t="s">
        <v>29</v>
      </c>
    </row>
    <row r="29" spans="1:10" x14ac:dyDescent="0.2">
      <c r="A29" s="5" t="s">
        <v>0</v>
      </c>
      <c r="B29" s="5"/>
      <c r="C29" s="144"/>
      <c r="E29" s="127">
        <f ca="1">IF( D29="",C29, IF( CELL("type", D29) = "v", D29))</f>
        <v>0</v>
      </c>
      <c r="F29" s="140">
        <f ca="1">((B29*'3. Service Use - Pop. 1'!N$18*'3. Service Use - Pop. 1'!N$50)+
(B29*'3. Service Use - Pop. 1'!N$21*'3. Service Use - Pop. 1'!N$53)+
(B29*'3. Service Use - Pop. 1'!N$24*'3. Service Use - Pop. 1'!N$56)+
(B29*'3. Service Use - Pop. 1'!N$27*'3. Service Use - Pop. 1'!N$59))*(1-E29) +
((B29*'3. Service Use - Pop. 1'!N$6*'3. Service Use - Pop. 1'!N$38)+
(B29*'3. Service Use - Pop. 1'!N$9*'3. Service Use - Pop. 1'!N$41)+
(B29*'3. Service Use - Pop. 1'!N$12*'3. Service Use - Pop. 1'!N$44)+
(B29*'3. Service Use - Pop. 1'!N$15*'3. Service Use - Pop. 1'!N$47))*E29</f>
        <v>0</v>
      </c>
      <c r="G29" s="141">
        <f>(B29*'3. Service Use - Pop. 1'!N$18*'3. Service Use - Pop. 1'!N$50)+
(B29*'3. Service Use - Pop. 1'!N$21*'3. Service Use - Pop. 1'!N$53)+
(B29*'3. Service Use - Pop. 1'!N$24*'3. Service Use - Pop. 1'!N$56)+
(B29*'3. Service Use - Pop. 1'!N$27*'3. Service Use - Pop. 1'!N$59)</f>
        <v>0</v>
      </c>
      <c r="H29" s="136">
        <f ca="1">G29-F29</f>
        <v>0</v>
      </c>
      <c r="I29" s="136" t="e">
        <f ca="1">H29-1.96*(#REF!/SQRT(B29))</f>
        <v>#REF!</v>
      </c>
      <c r="J29" s="187" t="e">
        <f ca="1">H29+1.96*(#REF!/SQRT(B29))</f>
        <v>#REF!</v>
      </c>
    </row>
    <row r="30" spans="1:10" x14ac:dyDescent="0.2">
      <c r="A30" s="5" t="s">
        <v>2</v>
      </c>
      <c r="B30" s="5"/>
      <c r="C30" s="144"/>
      <c r="D30" s="2"/>
      <c r="E30" s="127">
        <f t="shared" ref="E30:E31" ca="1" si="2">IF( D30="",C30, IF( CELL("type", D30) = "v", D30))</f>
        <v>0</v>
      </c>
      <c r="F30" s="140">
        <f ca="1">((B30*'3. Service Use - Pop. 1'!N$19*'3. Service Use - Pop. 1'!N$51)+
(B30*'3. Service Use - Pop. 1'!N$22*'3. Service Use - Pop. 1'!N$54)+
(B30*'3. Service Use - Pop. 1'!N$25*'3. Service Use - Pop. 1'!N$57)+
(B30*'3. Service Use - Pop. 1'!N$28*'3. Service Use - Pop. 1'!N$60))*(1-E30) +
((B30*'3. Service Use - Pop. 1'!N$7*'3. Service Use - Pop. 1'!N$39)+
(B30*'3. Service Use - Pop. 1'!N$10*'3. Service Use - Pop. 1'!N$42)+
(B30*'3. Service Use - Pop. 1'!N$13*'3. Service Use - Pop. 1'!N$45)+
(B30*'3. Service Use - Pop. 1'!N$16*'3. Service Use - Pop. 1'!N$48))*E30</f>
        <v>0</v>
      </c>
      <c r="G30" s="135">
        <f>(B30*'3. Service Use - Pop. 1'!N$19*'3. Service Use - Pop. 1'!N$51)+
(B30*'3. Service Use - Pop. 1'!N$22*'3. Service Use - Pop. 1'!N$54)+
(B30*'3. Service Use - Pop. 1'!N$25*'3. Service Use - Pop. 1'!N$57)+
(B30*'3. Service Use - Pop. 1'!N$28*'3. Service Use - Pop. 1'!N$60)</f>
        <v>0</v>
      </c>
      <c r="H30" s="136">
        <f t="shared" ref="H30:H31" ca="1" si="3">G30-F30</f>
        <v>0</v>
      </c>
      <c r="I30" s="136" t="e">
        <f ca="1">H30-1.96*(#REF!/SQRT(B30))</f>
        <v>#REF!</v>
      </c>
      <c r="J30" s="188" t="e">
        <f ca="1">H30+1.96*(#REF!/SQRT(B30))</f>
        <v>#REF!</v>
      </c>
    </row>
    <row r="31" spans="1:10" x14ac:dyDescent="0.2">
      <c r="A31" s="6" t="s">
        <v>3</v>
      </c>
      <c r="B31" s="6"/>
      <c r="C31" s="144"/>
      <c r="D31" s="4"/>
      <c r="E31" s="128">
        <f t="shared" ca="1" si="2"/>
        <v>0</v>
      </c>
      <c r="F31" s="140">
        <f ca="1">((B31*'3. Service Use - Pop. 1'!N$20*'3. Service Use - Pop. 1'!N$52)+
(B31*'3. Service Use - Pop. 1'!N$23*'3. Service Use - Pop. 1'!N$55)+
(B31*'3. Service Use - Pop. 1'!N$26*'3. Service Use - Pop. 1'!N$58)+
(B31*'3. Service Use - Pop. 1'!N$29*'3. Service Use - Pop. 1'!N$61))*(1-E31) +
((B31*'3. Service Use - Pop. 1'!N$8*'3. Service Use - Pop. 1'!N$40)+
(B31*'3. Service Use - Pop. 1'!N$11*'3. Service Use - Pop. 1'!N$43)+
(B31*'3. Service Use - Pop. 1'!N$14*'3. Service Use - Pop. 1'!N$46)+
(B31*'3. Service Use - Pop. 1'!N$17*'3. Service Use - Pop. 1'!N$49))*E31</f>
        <v>0</v>
      </c>
      <c r="G31" s="138">
        <f>(B31*'3. Service Use - Pop. 1'!N$20*'3. Service Use - Pop. 1'!N$52)+
(B31*'3. Service Use - Pop. 1'!N$23*'3. Service Use - Pop. 1'!N$55)+
(B31*'3. Service Use - Pop. 1'!N$26*'3. Service Use - Pop. 1'!N$58)+
(B31*'3. Service Use - Pop. 1'!N$29*'3. Service Use - Pop. 1'!N$61)</f>
        <v>0</v>
      </c>
      <c r="H31" s="136">
        <f t="shared" ca="1" si="3"/>
        <v>0</v>
      </c>
      <c r="I31" s="136" t="e">
        <f ca="1">H31-1.96*(#REF!/SQRT(B31))</f>
        <v>#REF!</v>
      </c>
      <c r="J31" s="188" t="e">
        <f ca="1">H31+1.96*(#REF!/SQRT(B31))</f>
        <v>#REF!</v>
      </c>
    </row>
    <row r="32" spans="1:10" x14ac:dyDescent="0.2">
      <c r="A32" s="14"/>
      <c r="B32" s="227" t="s">
        <v>131</v>
      </c>
      <c r="C32" s="227"/>
      <c r="D32" s="227"/>
      <c r="E32" s="227"/>
      <c r="F32" s="227"/>
      <c r="G32" s="227"/>
      <c r="H32" s="227"/>
      <c r="I32" s="227"/>
      <c r="J32" s="228"/>
    </row>
    <row r="33" spans="1:10" ht="15" customHeight="1" x14ac:dyDescent="0.2">
      <c r="A33" s="35"/>
      <c r="B33" s="236" t="s">
        <v>44</v>
      </c>
      <c r="C33" s="230" t="s">
        <v>36</v>
      </c>
      <c r="D33" s="232" t="s">
        <v>38</v>
      </c>
      <c r="E33" s="230" t="s">
        <v>37</v>
      </c>
      <c r="F33" s="230" t="s">
        <v>42</v>
      </c>
      <c r="G33" s="234" t="s">
        <v>43</v>
      </c>
      <c r="H33" s="49"/>
      <c r="I33" s="223" t="s">
        <v>28</v>
      </c>
      <c r="J33" s="224"/>
    </row>
    <row r="34" spans="1:10" ht="36" customHeight="1" x14ac:dyDescent="0.2">
      <c r="A34" s="43" t="s">
        <v>1</v>
      </c>
      <c r="B34" s="237"/>
      <c r="C34" s="231"/>
      <c r="D34" s="233"/>
      <c r="E34" s="231"/>
      <c r="F34" s="231"/>
      <c r="G34" s="235"/>
      <c r="H34" s="198" t="s">
        <v>58</v>
      </c>
      <c r="I34" s="40" t="s">
        <v>30</v>
      </c>
      <c r="J34" s="41" t="s">
        <v>29</v>
      </c>
    </row>
    <row r="35" spans="1:10" x14ac:dyDescent="0.2">
      <c r="A35" s="5" t="s">
        <v>0</v>
      </c>
      <c r="B35" s="5"/>
      <c r="C35" s="126"/>
      <c r="E35" s="127">
        <f ca="1">IF( D35="",C35, IF( CELL("type", D35) = "v", D35))</f>
        <v>0</v>
      </c>
      <c r="F35" s="129" t="e">
        <f ca="1">((B35*#REF!*#REF!)+
(B35*#REF!*#REF!)+
(B35*#REF!*#REF!)+
(B35*#REF!*#REF!))*(1-E35) +
((B35*#REF!*#REF!)+
(B35*#REF!*#REF!)+
(B35*#REF!*#REF!)+
(B35*#REF!*#REF!))*E35</f>
        <v>#REF!</v>
      </c>
      <c r="G35" s="130" t="e">
        <f>(B35*#REF!*#REF!)+
(B35*#REF!*#REF!)+
(B35*#REF!*#REF!)+
(B35*#REF!*#REF!)</f>
        <v>#REF!</v>
      </c>
      <c r="H35" s="136" t="e">
        <f ca="1">G35-F35</f>
        <v>#REF!</v>
      </c>
      <c r="I35" s="136" t="e">
        <f ca="1">H35-1.96*(#REF!/SQRT(B35))</f>
        <v>#REF!</v>
      </c>
      <c r="J35" s="187" t="e">
        <f ca="1">H35+1.96*(#REF!/SQRT(B35))</f>
        <v>#REF!</v>
      </c>
    </row>
    <row r="36" spans="1:10" x14ac:dyDescent="0.2">
      <c r="A36" s="5" t="s">
        <v>2</v>
      </c>
      <c r="B36" s="5"/>
      <c r="C36" s="126"/>
      <c r="D36" s="2"/>
      <c r="E36" s="127">
        <f t="shared" ref="E36:E37" ca="1" si="4">IF( D36="",C36, IF( CELL("type", D36) = "v", D36))</f>
        <v>0</v>
      </c>
      <c r="F36" s="129" t="e">
        <f ca="1">((B36*#REF!*#REF!)+
(B36*#REF!*#REF!)+
(B36*#REF!*#REF!)+
(B36*#REF!*#REF!))*(1-E36) +
((B36*#REF!*#REF!) +
(B36*#REF!*#REF!)+
(B36*#REF!*#REF!)+
(B36*#REF!*#REF!))*E36</f>
        <v>#REF!</v>
      </c>
      <c r="G36" s="130" t="e">
        <f>(B36*#REF!*#REF!)+
(B36*#REF!*#REF!)+
(B36*#REF!*#REF!)+
(B36*#REF!*#REF!)</f>
        <v>#REF!</v>
      </c>
      <c r="H36" s="136" t="e">
        <f t="shared" ref="H36:H37" ca="1" si="5">G36-F36</f>
        <v>#REF!</v>
      </c>
      <c r="I36" s="136" t="e">
        <f ca="1">H36-1.96*(#REF!/SQRT(B36))</f>
        <v>#REF!</v>
      </c>
      <c r="J36" s="188" t="e">
        <f ca="1">H36+1.96*(#REF!/SQRT(B36))</f>
        <v>#REF!</v>
      </c>
    </row>
    <row r="37" spans="1:10" x14ac:dyDescent="0.2">
      <c r="A37" s="6" t="s">
        <v>3</v>
      </c>
      <c r="B37" s="6"/>
      <c r="C37" s="197"/>
      <c r="D37" s="4"/>
      <c r="E37" s="128">
        <f t="shared" ca="1" si="4"/>
        <v>0</v>
      </c>
      <c r="F37" s="133" t="e">
        <f ca="1">((B37*#REF!*#REF!)+
(B37*#REF!*#REF!)+
(B37*#REF!*#REF!)+
(B37*#REF!*#REF!))*(1-E37) +
((B37*#REF!*#REF!)+
(B37*#REF!*#REF!)+
(B37*#REF!*#REF!)+
(B37*#REF!*#REF!))*E37</f>
        <v>#REF!</v>
      </c>
      <c r="G37" s="131" t="e">
        <f>(B37*#REF!*#REF!)+
(B37*#REF!*#REF!)+
(B37*#REF!*#REF!)+
(B37*#REF!*#REF!)</f>
        <v>#REF!</v>
      </c>
      <c r="H37" s="143" t="e">
        <f t="shared" ca="1" si="5"/>
        <v>#REF!</v>
      </c>
      <c r="I37" s="143" t="e">
        <f ca="1">H37-1.96*(#REF!/SQRT(B37))</f>
        <v>#REF!</v>
      </c>
      <c r="J37" s="189" t="e">
        <f ca="1">H37+1.96*(#REF!/SQRT(B37))</f>
        <v>#REF!</v>
      </c>
    </row>
    <row r="38" spans="1:10" x14ac:dyDescent="0.2">
      <c r="A38" s="36"/>
      <c r="B38" s="36"/>
      <c r="C38" s="36"/>
      <c r="D38" s="36"/>
      <c r="E38" s="36"/>
      <c r="F38" s="36"/>
      <c r="G38" s="36"/>
      <c r="H38" s="36"/>
      <c r="I38" s="36"/>
      <c r="J38" s="36"/>
    </row>
    <row r="39" spans="1:10" x14ac:dyDescent="0.2">
      <c r="A39" s="36"/>
      <c r="B39" s="36"/>
      <c r="C39" s="36"/>
      <c r="D39" s="36"/>
      <c r="E39" s="36"/>
      <c r="F39" s="36"/>
      <c r="G39" s="36"/>
      <c r="H39" s="36"/>
      <c r="I39" s="36"/>
      <c r="J39" s="36"/>
    </row>
    <row r="40" spans="1:10" ht="15" x14ac:dyDescent="0.25">
      <c r="A40" s="7" t="s">
        <v>132</v>
      </c>
      <c r="B40" s="10"/>
      <c r="C40" s="10"/>
      <c r="D40" s="10"/>
      <c r="E40" s="10"/>
      <c r="F40" s="10"/>
      <c r="G40" s="10"/>
      <c r="H40" s="10"/>
      <c r="I40" s="10"/>
      <c r="J40" s="10"/>
    </row>
    <row r="41" spans="1:10" x14ac:dyDescent="0.2">
      <c r="A41" s="14"/>
      <c r="B41" s="227" t="s">
        <v>130</v>
      </c>
      <c r="C41" s="227"/>
      <c r="D41" s="227"/>
      <c r="E41" s="227"/>
      <c r="F41" s="227"/>
      <c r="G41" s="227"/>
      <c r="H41" s="227"/>
      <c r="I41" s="227"/>
      <c r="J41" s="228"/>
    </row>
    <row r="42" spans="1:10" ht="15" customHeight="1" x14ac:dyDescent="0.2">
      <c r="A42" s="35"/>
      <c r="B42" s="236" t="s">
        <v>44</v>
      </c>
      <c r="C42" s="230" t="s">
        <v>36</v>
      </c>
      <c r="D42" s="232" t="s">
        <v>38</v>
      </c>
      <c r="E42" s="230" t="s">
        <v>37</v>
      </c>
      <c r="F42" s="230" t="s">
        <v>41</v>
      </c>
      <c r="G42" s="234" t="s">
        <v>39</v>
      </c>
      <c r="H42" s="49"/>
      <c r="I42" s="223" t="s">
        <v>28</v>
      </c>
      <c r="J42" s="224"/>
    </row>
    <row r="43" spans="1:10" s="13" customFormat="1" ht="37.5" customHeight="1" x14ac:dyDescent="0.2">
      <c r="A43" s="43" t="s">
        <v>1</v>
      </c>
      <c r="B43" s="237"/>
      <c r="C43" s="231"/>
      <c r="D43" s="233"/>
      <c r="E43" s="231"/>
      <c r="F43" s="231"/>
      <c r="G43" s="235"/>
      <c r="H43" s="198" t="s">
        <v>58</v>
      </c>
      <c r="I43" s="40" t="s">
        <v>30</v>
      </c>
      <c r="J43" s="41" t="s">
        <v>29</v>
      </c>
    </row>
    <row r="44" spans="1:10" x14ac:dyDescent="0.2">
      <c r="A44" s="5" t="s">
        <v>0</v>
      </c>
      <c r="B44" s="5"/>
      <c r="C44" s="126"/>
      <c r="E44" s="127">
        <f ca="1">IF( D44="",C44, IF( CELL("type", D44) = "v", D44))</f>
        <v>0</v>
      </c>
      <c r="F44" s="134">
        <f ca="1">((B44*'3. Service Use - Pop. 1'!S$18*'3. Service Use - Pop. 1'!S$50)+
(B44*'3. Service Use - Pop. 1'!S$21*'3. Service Use - Pop. 1'!S$53)+
(B44*'3. Service Use - Pop. 1'!S$24*'3. Service Use - Pop. 1'!S$56)+
(B44*'3. Service Use - Pop. 1'!S$27*'3. Service Use - Pop. 1'!S$59))*(1-E44) +
((B44*'3. Service Use - Pop. 1'!S$6*'3. Service Use - Pop. 1'!S$38) +
(B44*'3. Service Use - Pop. 1'!S$9*'3. Service Use - Pop. 1'!S$41)+
(B44*'3. Service Use - Pop. 1'!S$12*'3. Service Use - Pop. 1'!S$44)+
(B44*'3. Service Use - Pop. 1'!S$15*'3. Service Use - Pop. 1'!S$47))*E44</f>
        <v>0</v>
      </c>
      <c r="G44" s="135">
        <f>(B44*'3. Service Use - Pop. 1'!S$18*'3. Service Use - Pop. 1'!S$50)+
(B44*'3. Service Use - Pop. 1'!S$21*'3. Service Use - Pop. 1'!S$53)+
(B44*'3. Service Use - Pop. 1'!S$24*'3. Service Use - Pop. 1'!S$56)+
(B44*'3. Service Use - Pop. 1'!S$27*'3. Service Use - Pop. 1'!S$59)</f>
        <v>0</v>
      </c>
      <c r="H44" s="136">
        <f ca="1">G44-F44</f>
        <v>0</v>
      </c>
      <c r="I44" s="136" t="e">
        <f ca="1">H44-1.96*(#REF!/SQRT(B44))</f>
        <v>#REF!</v>
      </c>
      <c r="J44" s="187" t="e">
        <f ca="1">H44+1.96*(#REF!/SQRT(B44))</f>
        <v>#REF!</v>
      </c>
    </row>
    <row r="45" spans="1:10" x14ac:dyDescent="0.2">
      <c r="A45" s="5" t="s">
        <v>2</v>
      </c>
      <c r="B45" s="5"/>
      <c r="C45" s="126"/>
      <c r="D45" s="2"/>
      <c r="E45" s="127">
        <f t="shared" ref="E45:E46" ca="1" si="6">IF( D45="",C45, IF( CELL("type", D45) = "v", D45))</f>
        <v>0</v>
      </c>
      <c r="F45" s="134">
        <f ca="1">((B45*'3. Service Use - Pop. 1'!S$19*'3. Service Use - Pop. 1'!S$51)+
(B45*'3. Service Use - Pop. 1'!S$22*'3. Service Use - Pop. 1'!S$54)+
(B45*'3. Service Use - Pop. 1'!S$25*'3. Service Use - Pop. 1'!S$57)+
(B45*'3. Service Use - Pop. 1'!S$28*'3. Service Use - Pop. 1'!S$60))*(1-E45) +
((B45*'3. Service Use - Pop. 1'!S$7*'3. Service Use - Pop. 1'!S$39)+
(B45*'3. Service Use - Pop. 1'!S$10*'3. Service Use - Pop. 1'!S$42)+
(B45*'3. Service Use - Pop. 1'!S$13*'3. Service Use - Pop. 1'!S$45)+
(B45*'3. Service Use - Pop. 1'!S$16*'3. Service Use - Pop. 1'!S$48))*E45</f>
        <v>0</v>
      </c>
      <c r="G45" s="135">
        <f>(B45*'3. Service Use - Pop. 1'!S$19*'3. Service Use - Pop. 1'!S$51)+
(B45*'3. Service Use - Pop. 1'!S$22*'3. Service Use - Pop. 1'!S$54)+
(B45*'3. Service Use - Pop. 1'!S$25*'3. Service Use - Pop. 1'!S$57)+
(B45*'3. Service Use - Pop. 1'!S$28*'3. Service Use - Pop. 1'!S$60)</f>
        <v>0</v>
      </c>
      <c r="H45" s="136">
        <f t="shared" ref="H45:H46" ca="1" si="7">G45-F45</f>
        <v>0</v>
      </c>
      <c r="I45" s="136" t="e">
        <f ca="1">H45-1.96*(#REF!/SQRT(B45))</f>
        <v>#REF!</v>
      </c>
      <c r="J45" s="188" t="e">
        <f ca="1">H45+1.96*(#REF!/SQRT(B45))</f>
        <v>#REF!</v>
      </c>
    </row>
    <row r="46" spans="1:10" x14ac:dyDescent="0.2">
      <c r="A46" s="6" t="s">
        <v>3</v>
      </c>
      <c r="B46" s="6"/>
      <c r="C46" s="126"/>
      <c r="D46" s="4"/>
      <c r="E46" s="128">
        <f t="shared" ca="1" si="6"/>
        <v>0</v>
      </c>
      <c r="F46" s="134">
        <f ca="1">((B46*'3. Service Use - Pop. 1'!S$20*'3. Service Use - Pop. 1'!S$52)+
(B46*'3. Service Use - Pop. 1'!S$23*'3. Service Use - Pop. 1'!S$55)+
(B46*'3. Service Use - Pop. 1'!S$26*'3. Service Use - Pop. 1'!S$58)+
(B46*'3. Service Use - Pop. 1'!S$29*'3. Service Use - Pop. 1'!S$61))*(1-E46) +
((B46*'3. Service Use - Pop. 1'!S$8*'3. Service Use - Pop. 1'!S$40)+
(B46*'3. Service Use - Pop. 1'!S$11*'3. Service Use - Pop. 1'!S$43)+
(B46*'3. Service Use - Pop. 1'!S$14*'3. Service Use - Pop. 1'!S$46)+
(B46*'3. Service Use - Pop. 1'!S$17*'3. Service Use - Pop. 1'!S$49))*E46</f>
        <v>0</v>
      </c>
      <c r="G46" s="135">
        <f>(B46*'3. Service Use - Pop. 1'!S$20*'3. Service Use - Pop. 1'!S$52)+
(B46*'3. Service Use - Pop. 1'!S$23*'3. Service Use - Pop. 1'!S$55)+
(B46*'3. Service Use - Pop. 1'!S$26*'3. Service Use - Pop. 1'!S$58)+
(B46*'3. Service Use - Pop. 1'!S$29*'3. Service Use - Pop. 1'!S$61)</f>
        <v>0</v>
      </c>
      <c r="H46" s="136">
        <f t="shared" ca="1" si="7"/>
        <v>0</v>
      </c>
      <c r="I46" s="136" t="e">
        <f ca="1">H46-1.96*(#REF!/SQRT(B46))</f>
        <v>#REF!</v>
      </c>
      <c r="J46" s="188" t="e">
        <f ca="1">H46+1.96*(#REF!/SQRT(B46))</f>
        <v>#REF!</v>
      </c>
    </row>
    <row r="47" spans="1:10" x14ac:dyDescent="0.2">
      <c r="A47" s="14"/>
      <c r="B47" s="227" t="s">
        <v>131</v>
      </c>
      <c r="C47" s="227"/>
      <c r="D47" s="227"/>
      <c r="E47" s="227"/>
      <c r="F47" s="227"/>
      <c r="G47" s="227"/>
      <c r="H47" s="227"/>
      <c r="I47" s="227"/>
      <c r="J47" s="228"/>
    </row>
    <row r="48" spans="1:10" ht="15" customHeight="1" x14ac:dyDescent="0.2">
      <c r="A48" s="35"/>
      <c r="B48" s="236" t="s">
        <v>44</v>
      </c>
      <c r="C48" s="230" t="s">
        <v>36</v>
      </c>
      <c r="D48" s="232" t="s">
        <v>38</v>
      </c>
      <c r="E48" s="230" t="s">
        <v>37</v>
      </c>
      <c r="F48" s="230" t="s">
        <v>42</v>
      </c>
      <c r="G48" s="234" t="s">
        <v>43</v>
      </c>
      <c r="H48" s="49"/>
      <c r="I48" s="223" t="s">
        <v>28</v>
      </c>
      <c r="J48" s="224"/>
    </row>
    <row r="49" spans="1:10" ht="36" customHeight="1" x14ac:dyDescent="0.2">
      <c r="A49" s="43" t="s">
        <v>1</v>
      </c>
      <c r="B49" s="237"/>
      <c r="C49" s="231"/>
      <c r="D49" s="233"/>
      <c r="E49" s="231"/>
      <c r="F49" s="231"/>
      <c r="G49" s="235"/>
      <c r="H49" s="198" t="s">
        <v>58</v>
      </c>
      <c r="I49" s="40" t="s">
        <v>30</v>
      </c>
      <c r="J49" s="41" t="s">
        <v>29</v>
      </c>
    </row>
    <row r="50" spans="1:10" x14ac:dyDescent="0.2">
      <c r="A50" s="5" t="s">
        <v>0</v>
      </c>
      <c r="B50" s="5"/>
      <c r="C50" s="126"/>
      <c r="E50" s="127">
        <f ca="1">IF( D50="",C50, IF( CELL("type", D50) = "v", D50))</f>
        <v>0</v>
      </c>
      <c r="F50" s="134" t="e">
        <f ca="1">((B50*#REF!*#REF!)+
(B50*#REF!*#REF!)+
(B50*#REF!*#REF!)+
(B50*#REF!*#REF!))*(1-E50) +
((B50*#REF!*#REF!)+
(B50*#REF!*#REF!)+
(B50*#REF!*#REF!)+
(B50*#REF!*#REF!))*E50</f>
        <v>#REF!</v>
      </c>
      <c r="G50" s="135" t="e">
        <f>(B50*#REF!*#REF!)+
(B50*#REF!*#REF!)+
(B50*#REF!*#REF!)+
(B50*#REF!*#REF!)</f>
        <v>#REF!</v>
      </c>
      <c r="H50" s="136" t="e">
        <f ca="1">G50-F50</f>
        <v>#REF!</v>
      </c>
      <c r="I50" s="136" t="e">
        <f ca="1">H50-1.96*(#REF!/SQRT(B50))</f>
        <v>#REF!</v>
      </c>
      <c r="J50" s="187" t="e">
        <f ca="1">H50+1.96*(#REF!/SQRT(B50))</f>
        <v>#REF!</v>
      </c>
    </row>
    <row r="51" spans="1:10" x14ac:dyDescent="0.2">
      <c r="A51" s="5" t="s">
        <v>2</v>
      </c>
      <c r="B51" s="5"/>
      <c r="C51" s="126"/>
      <c r="D51" s="2"/>
      <c r="E51" s="127">
        <f t="shared" ref="E51:E52" ca="1" si="8">IF( D51="",C51, IF( CELL("type", D51) = "v", D51))</f>
        <v>0</v>
      </c>
      <c r="F51" s="134" t="e">
        <f ca="1">((B51*#REF!*#REF!)+
(B51*#REF!*#REF!)+
(B51*#REF!*#REF!)+
(B51*#REF!*#REF!))*(1-E51) +
((B51*#REF!*#REF!)+
(B51*#REF!*#REF!)+
(B51*#REF!*#REF!)+
(B51*#REF!*#REF!))*E51</f>
        <v>#REF!</v>
      </c>
      <c r="G51" s="135" t="e">
        <f>(B51*#REF!*#REF!)+
(B51*#REF!*#REF!)+
(B51*#REF!*#REF!)+
(B51*#REF!*#REF!)</f>
        <v>#REF!</v>
      </c>
      <c r="H51" s="136" t="e">
        <f t="shared" ref="H51:H52" ca="1" si="9">G51-F51</f>
        <v>#REF!</v>
      </c>
      <c r="I51" s="136" t="e">
        <f ca="1">H51-1.96*(#REF!/SQRT(B51))</f>
        <v>#REF!</v>
      </c>
      <c r="J51" s="188" t="e">
        <f ca="1">H51+1.96*(#REF!/SQRT(B51))</f>
        <v>#REF!</v>
      </c>
    </row>
    <row r="52" spans="1:10" x14ac:dyDescent="0.2">
      <c r="A52" s="6" t="s">
        <v>3</v>
      </c>
      <c r="B52" s="6"/>
      <c r="C52" s="197"/>
      <c r="D52" s="4"/>
      <c r="E52" s="128">
        <f t="shared" ca="1" si="8"/>
        <v>0</v>
      </c>
      <c r="F52" s="137" t="e">
        <f ca="1">((B52*#REF!*#REF!)+
(B52*#REF!*#REF!)+
(B52*#REF!*#REF!)+
(B52*#REF!*#REF!))*(1-E52) +
((B52*#REF!*#REF!)+
(B52*#REF!*#REF!)+
(B52*#REF!*#REF!)+
(B52*#REF!*#REF!))*E52</f>
        <v>#REF!</v>
      </c>
      <c r="G52" s="142" t="e">
        <f>(B52*#REF!*#REF!)+
(B52*#REF!*#REF!)+
(B52*#REF!*#REF!)+
(B52*#REF!*#REF!)</f>
        <v>#REF!</v>
      </c>
      <c r="H52" s="143" t="e">
        <f t="shared" ca="1" si="9"/>
        <v>#REF!</v>
      </c>
      <c r="I52" s="143" t="e">
        <f ca="1">H52-1.96*(#REF!/SQRT(B52))</f>
        <v>#REF!</v>
      </c>
      <c r="J52" s="189" t="e">
        <f ca="1">H52+1.96*(#REF!/SQRT(B52))</f>
        <v>#REF!</v>
      </c>
    </row>
    <row r="53" spans="1:10" x14ac:dyDescent="0.2">
      <c r="A53" s="10"/>
      <c r="B53" s="10"/>
      <c r="C53" s="10"/>
      <c r="D53" s="10"/>
      <c r="E53" s="10"/>
      <c r="F53" s="10"/>
      <c r="G53" s="10"/>
      <c r="H53" s="10"/>
      <c r="I53" s="10"/>
      <c r="J53" s="10"/>
    </row>
    <row r="54" spans="1:10" x14ac:dyDescent="0.2">
      <c r="A54" s="10"/>
      <c r="B54" s="10"/>
      <c r="C54" s="10"/>
      <c r="D54" s="10"/>
      <c r="E54" s="10"/>
      <c r="F54" s="10"/>
      <c r="G54" s="10"/>
      <c r="H54" s="10"/>
      <c r="I54" s="10"/>
      <c r="J54" s="10"/>
    </row>
    <row r="55" spans="1:10" x14ac:dyDescent="0.2">
      <c r="A55" s="10"/>
      <c r="B55" s="10"/>
      <c r="C55" s="10"/>
      <c r="D55" s="10"/>
      <c r="E55" s="10"/>
      <c r="F55" s="10"/>
      <c r="G55" s="10"/>
      <c r="H55" s="10"/>
      <c r="I55" s="10"/>
      <c r="J55" s="10"/>
    </row>
    <row r="56" spans="1:10" x14ac:dyDescent="0.2">
      <c r="A56" s="10"/>
      <c r="B56" s="10"/>
      <c r="C56" s="10"/>
      <c r="D56" s="10"/>
      <c r="E56" s="10"/>
      <c r="F56" s="10"/>
      <c r="G56" s="10"/>
      <c r="H56" s="10"/>
      <c r="I56" s="10"/>
      <c r="J56" s="10"/>
    </row>
    <row r="57" spans="1:10" x14ac:dyDescent="0.2">
      <c r="A57" s="10"/>
      <c r="B57" s="10"/>
      <c r="C57" s="10"/>
      <c r="D57" s="10"/>
      <c r="E57" s="10"/>
      <c r="F57" s="10"/>
      <c r="G57" s="10"/>
      <c r="H57" s="10"/>
      <c r="I57" s="10"/>
      <c r="J57" s="10"/>
    </row>
    <row r="58" spans="1:10" x14ac:dyDescent="0.2">
      <c r="A58" s="10"/>
      <c r="B58" s="10"/>
      <c r="C58" s="10"/>
      <c r="D58" s="10"/>
      <c r="E58" s="10"/>
      <c r="F58" s="10"/>
      <c r="G58" s="10"/>
      <c r="H58" s="10"/>
      <c r="I58" s="10"/>
      <c r="J58" s="10"/>
    </row>
    <row r="59" spans="1:10" x14ac:dyDescent="0.2">
      <c r="A59" s="10"/>
      <c r="B59" s="10"/>
      <c r="C59" s="10"/>
      <c r="D59" s="10"/>
      <c r="E59" s="10"/>
      <c r="F59" s="10"/>
      <c r="G59" s="10"/>
      <c r="H59" s="10"/>
      <c r="I59" s="10"/>
      <c r="J59" s="10"/>
    </row>
  </sheetData>
  <mergeCells count="48">
    <mergeCell ref="B13:J13"/>
    <mergeCell ref="B14:B15"/>
    <mergeCell ref="C14:C15"/>
    <mergeCell ref="D14:D15"/>
    <mergeCell ref="E14:E15"/>
    <mergeCell ref="F14:F15"/>
    <mergeCell ref="G14:G15"/>
    <mergeCell ref="I14:J14"/>
    <mergeCell ref="B19:J19"/>
    <mergeCell ref="B20:B21"/>
    <mergeCell ref="C20:C21"/>
    <mergeCell ref="D20:D21"/>
    <mergeCell ref="E20:E21"/>
    <mergeCell ref="F20:F21"/>
    <mergeCell ref="G20:G21"/>
    <mergeCell ref="I20:J20"/>
    <mergeCell ref="B26:J26"/>
    <mergeCell ref="B27:B28"/>
    <mergeCell ref="C27:C28"/>
    <mergeCell ref="D27:D28"/>
    <mergeCell ref="E27:E28"/>
    <mergeCell ref="F27:F28"/>
    <mergeCell ref="G27:G28"/>
    <mergeCell ref="I27:J27"/>
    <mergeCell ref="B32:J32"/>
    <mergeCell ref="B33:B34"/>
    <mergeCell ref="C33:C34"/>
    <mergeCell ref="D33:D34"/>
    <mergeCell ref="E33:E34"/>
    <mergeCell ref="F33:F34"/>
    <mergeCell ref="G33:G34"/>
    <mergeCell ref="I33:J33"/>
    <mergeCell ref="B41:J41"/>
    <mergeCell ref="B42:B43"/>
    <mergeCell ref="C42:C43"/>
    <mergeCell ref="D42:D43"/>
    <mergeCell ref="E42:E43"/>
    <mergeCell ref="F42:F43"/>
    <mergeCell ref="G42:G43"/>
    <mergeCell ref="I42:J42"/>
    <mergeCell ref="B47:J47"/>
    <mergeCell ref="B48:B49"/>
    <mergeCell ref="C48:C49"/>
    <mergeCell ref="D48:D49"/>
    <mergeCell ref="E48:E49"/>
    <mergeCell ref="F48:F49"/>
    <mergeCell ref="G48:G49"/>
    <mergeCell ref="I48:J48"/>
  </mergeCells>
  <pageMargins left="0.45" right="0.45" top="0.5" bottom="0.5" header="0.3" footer="0.3"/>
  <pageSetup orientation="landscape"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Annotated TOC</vt:lpstr>
      <vt:lpstr>1. Estimates - Net</vt:lpstr>
      <vt:lpstr>2. Estimates - Pops. 1+2</vt:lpstr>
      <vt:lpstr>3. Service Use - Pop. 1</vt:lpstr>
      <vt:lpstr>4. Service Use - Pop. 2</vt:lpstr>
      <vt:lpstr>5. Operating Costs</vt:lpstr>
      <vt:lpstr>6. Estimates - Sensitivity</vt:lpstr>
    </vt:vector>
  </TitlesOfParts>
  <Company>Mathematica,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Center for Health Care Strategies</dc:creator>
  <cp:lastModifiedBy>Michael Canonico</cp:lastModifiedBy>
  <cp:lastPrinted>2016-12-01T16:32:07Z</cp:lastPrinted>
  <dcterms:created xsi:type="dcterms:W3CDTF">2015-09-29T13:51:57Z</dcterms:created>
  <dcterms:modified xsi:type="dcterms:W3CDTF">2016-12-01T19:19:02Z</dcterms:modified>
</cp:coreProperties>
</file>